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8" activeTab="2"/>
  </bookViews>
  <sheets>
    <sheet name="t15(1)" sheetId="1" r:id="rId1"/>
    <sheet name="t15(2)" sheetId="2" r:id="rId2"/>
    <sheet name="t15(3)" sheetId="3" r:id="rId3"/>
  </sheets>
  <externalReferences>
    <externalReference r:id="rId6"/>
  </externalReferences>
  <definedNames>
    <definedName name="_xlnm.Print_Area" localSheetId="0">'t15(1)'!$A$1:$G$94</definedName>
    <definedName name="_xlnm.Print_Titles" localSheetId="0">'t15(1)'!$5:$6</definedName>
    <definedName name="_xlnm.Print_Area" localSheetId="1">'t15(2)'!$A$1:$G$78</definedName>
    <definedName name="_xlnm.Print_Titles" localSheetId="1">'t15(2)'!$5:$6</definedName>
    <definedName name="_xlnm.Print_Area" localSheetId="2">'t15(3)'!$A$1:$G$84</definedName>
    <definedName name="_xlnm.Print_Titles" localSheetId="2">'t15(3)'!$5:$6</definedName>
    <definedName name="CODI_ISTITUZIONE" localSheetId="0">#REF!</definedName>
    <definedName name="CODI_ISTITUZIONE">#REF!</definedName>
    <definedName name="CODI_ISTITUZIONE2" localSheetId="0">#REF!</definedName>
    <definedName name="CODI_ISTITUZIONE2" localSheetId="1">#REF!</definedName>
    <definedName name="CODI_ISTITUZIONE2" localSheetId="2">#REF!</definedName>
    <definedName name="CODI_ISTITUZIONE2">#REF!</definedName>
    <definedName name="DESC_ISTITUZIONE" localSheetId="0">#REF!</definedName>
    <definedName name="DESC_ISTITUZIONE">#REF!</definedName>
    <definedName name="DESC_ISTITUZIONE2" localSheetId="0">#REF!</definedName>
    <definedName name="DESC_ISTITUZIONE2" localSheetId="1">#REF!</definedName>
    <definedName name="DESC_ISTITUZIONE2" localSheetId="2">#REF!</definedName>
    <definedName name="DESC_ISTITUZIONE2">#REF!</definedName>
  </definedNames>
  <calcPr fullCalcOnLoad="1" fullPrecision="0"/>
</workbook>
</file>

<file path=xl/sharedStrings.xml><?xml version="1.0" encoding="utf-8"?>
<sst xmlns="http://schemas.openxmlformats.org/spreadsheetml/2006/main" count="767" uniqueCount="365">
  <si>
    <t>DR</t>
  </si>
  <si>
    <r>
      <t xml:space="preserve">Costituzione fondi per il trattamento accessorio </t>
    </r>
    <r>
      <rPr>
        <vertAlign val="superscript"/>
        <sz val="10"/>
        <rFont val="Arial"/>
        <family val="2"/>
      </rPr>
      <t>(*)</t>
    </r>
  </si>
  <si>
    <r>
      <t xml:space="preserve">Destinazione fondi per il trattamento accessorio </t>
    </r>
    <r>
      <rPr>
        <vertAlign val="superscript"/>
        <sz val="10"/>
        <rFont val="Arial"/>
        <family val="2"/>
      </rPr>
      <t>(*)</t>
    </r>
  </si>
  <si>
    <t>SQUADRATURA 9</t>
  </si>
  <si>
    <t>DESCRIZIONE</t>
  </si>
  <si>
    <t>CODICE</t>
  </si>
  <si>
    <t>IMPORTI</t>
  </si>
  <si>
    <t>Fondo per la retribuzione degli incarichi</t>
  </si>
  <si>
    <t>Risorse / Costituzione del fondo</t>
  </si>
  <si>
    <t>Impeghi / Importi erogati</t>
  </si>
  <si>
    <t>Risorse fisse aventi carattere di certezza e stabilità</t>
  </si>
  <si>
    <t>Destinazioni erogate per prestazioni rese nell'anno di riferimento</t>
  </si>
  <si>
    <t>Fondo</t>
  </si>
  <si>
    <t>Natura</t>
  </si>
  <si>
    <t>Voce</t>
  </si>
  <si>
    <t>Dato</t>
  </si>
  <si>
    <t>Art 94 c 2 Ccnl 16-18 - Unico importo 2020</t>
  </si>
  <si>
    <t>F10J</t>
  </si>
  <si>
    <t>Art 94 c 7 L A Ccnl 16-18 - Retribuzione di posizione</t>
  </si>
  <si>
    <t>U04V</t>
  </si>
  <si>
    <t>SQ9</t>
  </si>
  <si>
    <t>Art 94 c 3 L A Ccnl 16-18 - Increm 248,30 euro da 31.12.2018</t>
  </si>
  <si>
    <t>F12R</t>
  </si>
  <si>
    <t>Art 94 c 7 L B Ccnl 16-18 - Ind incarico struttura complessa</t>
  </si>
  <si>
    <t>U04W</t>
  </si>
  <si>
    <t>Art 94 c 3 L B Ccnl 16-18 - RIA e ass pers cess anno prec.te</t>
  </si>
  <si>
    <t>F12S</t>
  </si>
  <si>
    <t>Art 94 c 7 L C Ccnl 16-18 - Ind specific medico-veterinaria</t>
  </si>
  <si>
    <t>U04X</t>
  </si>
  <si>
    <t>Art 94 c 3 L C Ccnl 16-18 - Incr. rid. stabile dot. org</t>
  </si>
  <si>
    <t>F12T</t>
  </si>
  <si>
    <t>Art 94 c 7 L D Ccnl 16-18 - Spec tratt specifiche disp legge</t>
  </si>
  <si>
    <t>U04Y</t>
  </si>
  <si>
    <t>INCONGRUENZA 9</t>
  </si>
  <si>
    <t>Art 94 c 3 L D Ccnl 16-18 - Incr dotaz org (mod rami az.li)</t>
  </si>
  <si>
    <t>F12U</t>
  </si>
  <si>
    <t>Art 94 c 7 L E Ccnl 16-18 - Specifico trattamento economico</t>
  </si>
  <si>
    <t>U04Z</t>
  </si>
  <si>
    <t>Art 94 c 3 L D Ccnl 16-18 - Incr dotaz org (nuove ass.ni)</t>
  </si>
  <si>
    <t>F14R</t>
  </si>
  <si>
    <t>Art 94 c 7 L F Ccnl 16-18 - Assegni personali carico fondo</t>
  </si>
  <si>
    <t>U05B</t>
  </si>
  <si>
    <t>Art 94 c 3 L D Ccnl 16-18 - Nuove ass art 11 c 1 DL 35/19</t>
  </si>
  <si>
    <t>F12V</t>
  </si>
  <si>
    <t>Altri istituti non compresi fra i precedenti</t>
  </si>
  <si>
    <t>U998</t>
  </si>
  <si>
    <r>
      <t xml:space="preserve">Art 94 c 3 L E Ccnl 16-18 - Da f.do  risultato </t>
    </r>
    <r>
      <rPr>
        <vertAlign val="superscript"/>
        <sz val="7"/>
        <rFont val="Arial"/>
        <family val="2"/>
      </rPr>
      <t>(**)</t>
    </r>
  </si>
  <si>
    <t>F12W</t>
  </si>
  <si>
    <t>Totale Destinazioni erogate per prestazioni rese nell'anno di riferimento</t>
  </si>
  <si>
    <t>Altre risorse fisse con carattere di certezza e stabilità</t>
  </si>
  <si>
    <t>F998</t>
  </si>
  <si>
    <t>Totale Risorse fisse</t>
  </si>
  <si>
    <t>Risorse variabili</t>
  </si>
  <si>
    <t>Art 94 c 4 L A Ccnl 16-18 - Att nuovi serv a parità di pers</t>
  </si>
  <si>
    <t>F12X</t>
  </si>
  <si>
    <t>Art 95 c 7 L A Ccnl 16-18 - Retribuzione di risultato</t>
  </si>
  <si>
    <t>U05C</t>
  </si>
  <si>
    <t>Art 94 c 4 L B Ccnl 16-18 - Val serv art1 c435bis L 205/2017</t>
  </si>
  <si>
    <t>F12Y</t>
  </si>
  <si>
    <t>Art 95 c 7 L B Ccnl 16-18 - Spec tratt specifiche disp legge</t>
  </si>
  <si>
    <t>U05D</t>
  </si>
  <si>
    <t>Art 94 c 4 L B Ccnl 16-18 - Altre spec disposizioni di legge</t>
  </si>
  <si>
    <t>F12Z</t>
  </si>
  <si>
    <t>Art 95 c 7 L C Ccnl 16-18 - Welfare integrativo</t>
  </si>
  <si>
    <t>U05E</t>
  </si>
  <si>
    <t>Altre risorse variabili</t>
  </si>
  <si>
    <t>F995</t>
  </si>
  <si>
    <t>Art 95 c 7 L D Ccnl 16-18 - Indennità per sostituzioni</t>
  </si>
  <si>
    <t>U05F</t>
  </si>
  <si>
    <t>Totale Risorse variabili</t>
  </si>
  <si>
    <t>Decurtazioni</t>
  </si>
  <si>
    <t>Art 1 c 456 L 147/2013 - Decurtazione permanente</t>
  </si>
  <si>
    <t>F27I</t>
  </si>
  <si>
    <t>Art 23 c 2 Dlgs 75/2017 - Dec. fondo rispetto limite 2016</t>
  </si>
  <si>
    <t>F00P</t>
  </si>
  <si>
    <t>Art 40 c 3-q DLgs 165/2001 - Dec. anno per piani di recup.</t>
  </si>
  <si>
    <t>F01S</t>
  </si>
  <si>
    <t>Altre decurtazioni</t>
  </si>
  <si>
    <t>F01P</t>
  </si>
  <si>
    <t>Art 96 c 5 L A Ccnl 16-18 - Compensi art. 97 Ccnl</t>
  </si>
  <si>
    <t>U05G</t>
  </si>
  <si>
    <t>Totale Decurtazioni</t>
  </si>
  <si>
    <t>Art 96 c 5 L A Ccnl 16-18 - Compensi art. 98 Ccnl</t>
  </si>
  <si>
    <t>U05H</t>
  </si>
  <si>
    <t>Totale Fondo incarichi</t>
  </si>
  <si>
    <t>Art 96 c 5 L A Ccnl 16-18 - Compensi art. 99 Ccnl</t>
  </si>
  <si>
    <t>U05J</t>
  </si>
  <si>
    <t>Fondo per la retribuzione di risultato</t>
  </si>
  <si>
    <t>Art 96 c 5 L B Ccnl 16-18 - Attività didattica</t>
  </si>
  <si>
    <t>U05K</t>
  </si>
  <si>
    <t>Art 96 c 5 L C Ccnl 16-18 - Spec tratt specifiche disp legge</t>
  </si>
  <si>
    <t>U05L</t>
  </si>
  <si>
    <t>Art 95 c 2 Ccnl 16-18 - Unico importo 2020</t>
  </si>
  <si>
    <t>F13J</t>
  </si>
  <si>
    <t>Art 95 c 3 L A Ccnl 16-18 - Increm 162,50 euro da 31.12.2018</t>
  </si>
  <si>
    <t>F13K</t>
  </si>
  <si>
    <t>Art 95 c 3 L B Ccnl 16-18 - Incr. rid. stabile dot. org</t>
  </si>
  <si>
    <t>F13L</t>
  </si>
  <si>
    <t>Art 95 c 3 L C Ccnl 16-18 - Incr dotaz org (mod rami az.li)</t>
  </si>
  <si>
    <t>F13M</t>
  </si>
  <si>
    <r>
      <t xml:space="preserve">Trattamenti accessori emergenza COVID-19 </t>
    </r>
    <r>
      <rPr>
        <b/>
        <vertAlign val="superscript"/>
        <sz val="11"/>
        <rFont val="Arial"/>
        <family val="2"/>
      </rPr>
      <t>(***)</t>
    </r>
  </si>
  <si>
    <t>Art 95 c 3 L C Ccnl 16-18 - Incr dotaz org (nuove ass.ni)</t>
  </si>
  <si>
    <t>F14S</t>
  </si>
  <si>
    <t>Art 95 c 3 L C Ccnl 16-18 - Nuove ass art 11 c 1 DL 35/19</t>
  </si>
  <si>
    <t>F13N</t>
  </si>
  <si>
    <t>Utilizzi tratt accessorio emergenza da COVID-19</t>
  </si>
  <si>
    <t>U05M</t>
  </si>
  <si>
    <t>###</t>
  </si>
  <si>
    <t>Totale destinazioni accessorio emergenza COVID-19</t>
  </si>
  <si>
    <t>Art 95 c 4 L A Ccnl 16-18 - Ratei RIA ass pers cess anno pr</t>
  </si>
  <si>
    <t>F13O</t>
  </si>
  <si>
    <t>Art 95 c 4 L B Ccnl 16-18 - Att nuovi serv a parità di pers</t>
  </si>
  <si>
    <t>F13P</t>
  </si>
  <si>
    <t>Art 95 c 4 L C Ccnl 16-18 - 1% ms 1997 progr conc regionali</t>
  </si>
  <si>
    <t>F13Q</t>
  </si>
  <si>
    <t>Art 95 c 4 L D Ccnl 16-18 - Art 43 L 449/1997 cto terzi</t>
  </si>
  <si>
    <t>F13R</t>
  </si>
  <si>
    <t>Art 95 c 4 L E Ccnl 16-18 - Art16 cc4-6 DL98/11 - Risp razne</t>
  </si>
  <si>
    <t>F13S</t>
  </si>
  <si>
    <t>Art 95 c 4 L F Ccnl16-18 - Val serv art1 c435bis L 205/2017</t>
  </si>
  <si>
    <t>F13T</t>
  </si>
  <si>
    <t>Art 95 c 4 L F Ccnl16-18 - Altre spec disposiz di legge</t>
  </si>
  <si>
    <t>F13U</t>
  </si>
  <si>
    <t>Somme non utilizzate fondo anno precedente</t>
  </si>
  <si>
    <t>F999</t>
  </si>
  <si>
    <t>Art 95 c 7 L E Ccnl 16-18 - Dec a favore fondo cond lavoro</t>
  </si>
  <si>
    <t>F13V</t>
  </si>
  <si>
    <r>
      <t xml:space="preserve">Art 95 c 9 Ccnl 16-18 - Dec a favore fondo incarichi </t>
    </r>
    <r>
      <rPr>
        <vertAlign val="superscript"/>
        <sz val="7"/>
        <rFont val="Arial"/>
        <family val="2"/>
      </rPr>
      <t>(**)</t>
    </r>
  </si>
  <si>
    <t>F13W</t>
  </si>
  <si>
    <t>Art 23 c 2 Dlgs 75/2017 - Dec fondo rispetto limite 2016</t>
  </si>
  <si>
    <t>Art 40 c 3-q DLgs 165/2001 - Dec anno per piani di recupero</t>
  </si>
  <si>
    <t>Totale Fondo risultato</t>
  </si>
  <si>
    <t>Fondo per la retribuzione delle condizioni di lavoro</t>
  </si>
  <si>
    <t>Art 96 c 2 Ccnl 16-18 - Unico importo 2020</t>
  </si>
  <si>
    <t>F13X</t>
  </si>
  <si>
    <t>Art 96 c 3 L A Ccnl 16-18 - Increm 325,00 euro da 31.12.2018</t>
  </si>
  <si>
    <t>F13Y</t>
  </si>
  <si>
    <t>Art 96 c 3 L B Ccnl 16-18 - Incr. rid. stabile dot. org</t>
  </si>
  <si>
    <t>F13Z</t>
  </si>
  <si>
    <t>Art 96 c 3 L C Ccnl 16-18 - Incr dotaz org (mod rami az.li)</t>
  </si>
  <si>
    <t>F14J</t>
  </si>
  <si>
    <t>Art 96 c 3 L C Ccnl 16-18 -- Incr dotaz org (nuove ass.ni)</t>
  </si>
  <si>
    <t>F14T</t>
  </si>
  <si>
    <t>Art 96 c 3 L C Ccnl 16-18 - Nuove ass art 11 c 1 DL 35/19</t>
  </si>
  <si>
    <t>F14K</t>
  </si>
  <si>
    <t>Art 96 c 3 L D Ccnl 16-18 - Val serv art1 c435 L 205/2017</t>
  </si>
  <si>
    <t>F14L</t>
  </si>
  <si>
    <t>Art 96 c 4 L A Ccnl 16-18 - Att nuovi serv a parità di pers</t>
  </si>
  <si>
    <t>F14M</t>
  </si>
  <si>
    <t>Art 96 c 4 L B Ccnl16-18 - Val serv art1 c435bis L 205/2017</t>
  </si>
  <si>
    <t>F14N</t>
  </si>
  <si>
    <t>Art 96 c 4 L B Ccnl16-18 - Altre spec disposiz di legge</t>
  </si>
  <si>
    <t>F14O</t>
  </si>
  <si>
    <r>
      <t xml:space="preserve">Art 96 c 4 L C Ccnl16-18 - Risorse da fondo risultato </t>
    </r>
    <r>
      <rPr>
        <vertAlign val="superscript"/>
        <sz val="7"/>
        <rFont val="Arial"/>
        <family val="2"/>
      </rPr>
      <t>(**)</t>
    </r>
  </si>
  <si>
    <t>F14P</t>
  </si>
  <si>
    <t>Altre risorse fondo risultato / parte variabile</t>
  </si>
  <si>
    <t>F987</t>
  </si>
  <si>
    <t>Totale Fondo condizioni di lavoro</t>
  </si>
  <si>
    <t>Ris tratt accessorio emergenza da COVID-19</t>
  </si>
  <si>
    <t>F14Q</t>
  </si>
  <si>
    <t>Totale Risorse accessorio emergenza COVID-19</t>
  </si>
  <si>
    <t>TOTALE RISORSE CERTIFICATE</t>
  </si>
  <si>
    <t>TOTALE IMPIEGHI EROGATI</t>
  </si>
  <si>
    <r>
      <t xml:space="preserve">(*) </t>
    </r>
    <r>
      <rPr>
        <sz val="8"/>
        <rFont val="Arial"/>
        <family val="2"/>
      </rPr>
      <t>Tutti gli importi vanno indicati in euro e al netto degli oneri sociali (contributi ed IRAP) a carico del datore di lavoro</t>
    </r>
  </si>
  <si>
    <r>
      <t xml:space="preserve">(**) </t>
    </r>
    <r>
      <rPr>
        <sz val="8"/>
        <rFont val="Arial"/>
        <family val="2"/>
      </rPr>
      <t>La cessione di risorse da un fondo all'altro va contabilizzata nel Conto Annuale come decurtazione delle risorse di tale fondo e non come uno dei possibili utilizzi. Ciò in quanto tale atto va sottoposto alla verifica dell'organo di controllo</t>
    </r>
  </si>
  <si>
    <t xml:space="preserve">   laddove gli utilizzi del fondo sono rilevati come poste effettivamente pagate ai dipendenti, verificabili nelle scritture contabili degli enti (cedolini degli stipendi).</t>
  </si>
  <si>
    <r>
      <t>(***)</t>
    </r>
    <r>
      <rPr>
        <sz val="8"/>
        <rFont val="Arial"/>
        <family val="2"/>
      </rPr>
      <t xml:space="preserve"> Finanziamenti (anche regionali ex art. 1 DL 34/20 e s.m.i.) e impieghi di retribuzione accessoria, anche in relazione ad assunzioni, oggetto di rendicontazione separata secondo le indicazioni dell'articolo 18 del D.L. n. 18/2020.</t>
    </r>
  </si>
  <si>
    <t>NS</t>
  </si>
  <si>
    <r>
      <t>Costituzione fondi per il trattamento accessorio</t>
    </r>
    <r>
      <rPr>
        <b/>
        <vertAlign val="superscript"/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(*)</t>
    </r>
  </si>
  <si>
    <r>
      <t>Destinazione fondi per il trattamento accessorio</t>
    </r>
    <r>
      <rPr>
        <b/>
        <vertAlign val="superscript"/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(*)</t>
    </r>
  </si>
  <si>
    <t>Fondo retrib. posizione, equiparazione, specifico tratt.</t>
  </si>
  <si>
    <t>Importo consolidato al 31.12.07 (art. 8 c. 1 Ccnl 08-09)</t>
  </si>
  <si>
    <t>F09A</t>
  </si>
  <si>
    <t>Retribuzione di posizione unificata</t>
  </si>
  <si>
    <t>U265</t>
  </si>
  <si>
    <t>Incrementi Ccnl 08-09 (art. 8 c. 2)</t>
  </si>
  <si>
    <t>F73G</t>
  </si>
  <si>
    <t>Retribuzione di posizione parte variabile aziendale</t>
  </si>
  <si>
    <t>U45A</t>
  </si>
  <si>
    <t>Incr. rid. stabile dot. org (art50 c2 L.a-c3 L.a Ccnl 98-01)</t>
  </si>
  <si>
    <t>F965</t>
  </si>
  <si>
    <t>Sostituzioni (art. 18 Ccnl 98-01)</t>
  </si>
  <si>
    <t>U58A</t>
  </si>
  <si>
    <t>Da f.do  cond lav raz.stab.servizi(art50 c2 L c Ccnl 98-01)</t>
  </si>
  <si>
    <t>F948</t>
  </si>
  <si>
    <t>Specifico trattamento economico</t>
  </si>
  <si>
    <t>U267</t>
  </si>
  <si>
    <t>Assegni e mat. ec. pers cess (art50 c2 Ld, c3 Lb Ccnl 98-01)</t>
  </si>
  <si>
    <t>F967</t>
  </si>
  <si>
    <t>Indennità di incarico di direzione di struttura complessa</t>
  </si>
  <si>
    <t>U268</t>
  </si>
  <si>
    <t>Ria personale cessato (art 50 c 2 L e, c 3 L d Ccnl 98-01)</t>
  </si>
  <si>
    <t>F968</t>
  </si>
  <si>
    <t>Altri istituti fondo posizione</t>
  </si>
  <si>
    <t>U269</t>
  </si>
  <si>
    <t>Incr dot org - mod rami az.li (art 53 - posiz - Ccnl 98-01)</t>
  </si>
  <si>
    <t>F14U</t>
  </si>
  <si>
    <t>Incr dot org - nuove ass.ni (art 53 - posiz - Ccnl 98-01)</t>
  </si>
  <si>
    <t>F14V</t>
  </si>
  <si>
    <t>Totale Fondo posizione</t>
  </si>
  <si>
    <t>Finanz reg.le per nuove assunzioni (art 11 c 1 DL 35/19)</t>
  </si>
  <si>
    <t>F10O</t>
  </si>
  <si>
    <t>Fondo trattamento accessorio condizioni di lavoro</t>
  </si>
  <si>
    <t>Altre risorse fondo posizione / parte fissa</t>
  </si>
  <si>
    <t>F996</t>
  </si>
  <si>
    <t>Straordinario</t>
  </si>
  <si>
    <t>U273</t>
  </si>
  <si>
    <t>Indennità condizioni di lavoro</t>
  </si>
  <si>
    <t>U274</t>
  </si>
  <si>
    <t>Fondo retrib. risultato e qualità prestazione individuale</t>
  </si>
  <si>
    <t>Retribuzione di risultato</t>
  </si>
  <si>
    <t>U449</t>
  </si>
  <si>
    <t>Retribuzione per specifiche disposizioni di legge</t>
  </si>
  <si>
    <t>U280</t>
  </si>
  <si>
    <t>Liquid. sentenze favorevoli all'ente (art.52 c.8 Ccnl 98-01)</t>
  </si>
  <si>
    <t>U27I</t>
  </si>
  <si>
    <t>Compenso per qualità prestazione individuale</t>
  </si>
  <si>
    <t>U582</t>
  </si>
  <si>
    <t>Importo consolidato al 31.12.07 (art. 9 c. 1 Ccnl 08-09)</t>
  </si>
  <si>
    <t>F01A</t>
  </si>
  <si>
    <t>Altri istituti fondo risultato</t>
  </si>
  <si>
    <t>U281</t>
  </si>
  <si>
    <t>Incr. Ccnl 06-09 (art. 26 c. 2, alinea 2 - netto alinea 1)</t>
  </si>
  <si>
    <t>F02I</t>
  </si>
  <si>
    <t>Incr dot org - mod rami az.li (art. 53 -cond lav- Ccnl 98-01)</t>
  </si>
  <si>
    <t>F14W</t>
  </si>
  <si>
    <t>Incr dot org - nuove ass.ni (art. 53 -cond lav- Ccnl 98-01)</t>
  </si>
  <si>
    <t>F14X</t>
  </si>
  <si>
    <r>
      <t xml:space="preserve">Trattamenti accessori emergenza COVID-19 </t>
    </r>
    <r>
      <rPr>
        <b/>
        <vertAlign val="superscript"/>
        <sz val="11"/>
        <rFont val="Arial"/>
        <family val="2"/>
      </rPr>
      <t>(**)</t>
    </r>
  </si>
  <si>
    <t>Risorse regionali non consolidate</t>
  </si>
  <si>
    <t>F01I</t>
  </si>
  <si>
    <t>Altre risorse fondo condizioni lavoro / parte fissa</t>
  </si>
  <si>
    <t>F991</t>
  </si>
  <si>
    <t>A f.do posiz decurt per raz.stab.serv.(art51 c4 Ccnl 98-01)</t>
  </si>
  <si>
    <t>F955</t>
  </si>
  <si>
    <t>Importo consolidato al 31.12.07 (art. 10 c. 1 Ccnl 08-09)</t>
  </si>
  <si>
    <t>F70G</t>
  </si>
  <si>
    <t>Incr. Ccnl 06-09 (art. 27 c. 2, alinea 2 - netto alinea 1)</t>
  </si>
  <si>
    <t>F05I</t>
  </si>
  <si>
    <t>Incrementi Ccnl 08-09 (art. 10 c. 2)</t>
  </si>
  <si>
    <t>F74G</t>
  </si>
  <si>
    <t>Incr dot org - mod rami az.li (art53 -risultato- Ccnl 98-01)</t>
  </si>
  <si>
    <t>F14Y</t>
  </si>
  <si>
    <t>Incr dot org - nuove ass.ni (art53 -risultato- Ccnl 98-01)</t>
  </si>
  <si>
    <t>F14Z</t>
  </si>
  <si>
    <t>Altre risorse fondo risultato / parte fissa</t>
  </si>
  <si>
    <t>F989</t>
  </si>
  <si>
    <t>Art 43 L 449/1997 - Entr. conto terzi o utenza o sponsor.</t>
  </si>
  <si>
    <t>F50H</t>
  </si>
  <si>
    <t>Economie di gestione (art. 52 c. 4 L. b Ccnl 98-01)</t>
  </si>
  <si>
    <t>F962</t>
  </si>
  <si>
    <t>Spec. disp. di legge (art. 52 c. 5 L. a Ccnl 98-01)</t>
  </si>
  <si>
    <t>F960</t>
  </si>
  <si>
    <t>Programmi concordati (art. 52 c. 5 L. b Ccnl 98-01)</t>
  </si>
  <si>
    <t>F961</t>
  </si>
  <si>
    <t>Art 9 c 3 L 114/14 - Comp Avvocati carico controparti</t>
  </si>
  <si>
    <t>F10M</t>
  </si>
  <si>
    <t>Art 9 c 6 L 114/14 - Comp Avvocati spese compensate</t>
  </si>
  <si>
    <t>F10N</t>
  </si>
  <si>
    <t>Art 16 cc 4-5-6 DL 98/11 - Risp. piani razionalizzazione</t>
  </si>
  <si>
    <t>F96H</t>
  </si>
  <si>
    <r>
      <t>(**)</t>
    </r>
    <r>
      <rPr>
        <sz val="8"/>
        <rFont val="Arial"/>
        <family val="2"/>
      </rPr>
      <t xml:space="preserve"> Finanziamenti (anche regionali ex art. 1 DL 34/20 e s.m.i.) e impieghi di retribuzione accessoria, anche in relazione ad assunzioni, oggetto di rendicontazione separata secondo le indicazioni dell'articolo 18 del D.L. n. 18/2020.</t>
    </r>
  </si>
  <si>
    <t>ND</t>
  </si>
  <si>
    <t>Fondo condizioni di lavoro e incarichi</t>
  </si>
  <si>
    <t>Art 80 c 2 Ccnl 16-18 - Unico importo consolidato 2017</t>
  </si>
  <si>
    <t>F01X</t>
  </si>
  <si>
    <t>Art 80 c 6 1° P Ccnl 16-18 - Incarichi pos. e coord.</t>
  </si>
  <si>
    <t>U00Z</t>
  </si>
  <si>
    <t>Art 80 c3 L A Ccnl 16-18 - Increm 91,00 euro dal 31.12.2018</t>
  </si>
  <si>
    <t>F12L</t>
  </si>
  <si>
    <t>Art 80 c 6 L D Ccnl 16-18 - Val com ex ind q prof e prof sp</t>
  </si>
  <si>
    <t>U01C</t>
  </si>
  <si>
    <t>Art 80 c3 L B Ccnl 16-18 - Incr per rid stab pianta organica</t>
  </si>
  <si>
    <t>F01Y</t>
  </si>
  <si>
    <t>Art 80 c 6 L A Ccnl 16-18 - Compensi lavoro straordinario</t>
  </si>
  <si>
    <t>U01D</t>
  </si>
  <si>
    <t>Art 80 c 3 L B Ccnl 16-18 - Incr dotaz org (mod rami az.li)</t>
  </si>
  <si>
    <t>F02K</t>
  </si>
  <si>
    <t>Art 80 c 6 L B Ccnl 16-18 - Indennità profess. specifica</t>
  </si>
  <si>
    <t>U01E</t>
  </si>
  <si>
    <t>Art 80 c 3 L B Ccnl 16-18 - Incr dotaz org (nuove ass.ni)</t>
  </si>
  <si>
    <t>F02L</t>
  </si>
  <si>
    <t>Art 80 c 6 L B Ccnl 16-18 - Indennità condizioni di lavoro</t>
  </si>
  <si>
    <t>U01F</t>
  </si>
  <si>
    <t>Art 80 c 6 L C Ccnl 16-18 - Ind. incarichi funz.li</t>
  </si>
  <si>
    <t>U01G</t>
  </si>
  <si>
    <t>Art 80 c 3 L C Ccnl 16-18 - RIA e ass. ad pers. cessato</t>
  </si>
  <si>
    <t>F02M</t>
  </si>
  <si>
    <t>Art 80 c 6 L C Ccnl 16-18 - Ind. incarichi coord. ad esaur.</t>
  </si>
  <si>
    <t>U01H</t>
  </si>
  <si>
    <t>Art 80 c 4 Ccnl 16-18 - Ris. da fondo premialità e fasce</t>
  </si>
  <si>
    <t>F02N</t>
  </si>
  <si>
    <t>Art 81 c 6 1° P Ccnl 16-18 - Diff.li progr. econ. Storiche</t>
  </si>
  <si>
    <t>U01J</t>
  </si>
  <si>
    <t>Art 81 c 6 L A Ccnl 16-18 - Performance organizzativa</t>
  </si>
  <si>
    <t>U01K</t>
  </si>
  <si>
    <t>Art 81 c 6 L B Ccnl 16-18 - Performance individuale</t>
  </si>
  <si>
    <t>U01L</t>
  </si>
  <si>
    <t>Art 81 c 6 L C Ccnl 16-18 - Diff.li progr econ anno di rif.</t>
  </si>
  <si>
    <t>U01M</t>
  </si>
  <si>
    <t>Art 80 c 3 L B Ccnl16-18 - Dec dotaz org (cess rami az.li)</t>
  </si>
  <si>
    <t>F02O</t>
  </si>
  <si>
    <t>Art 81 c 6 L E Ccnl 16-18 - Welfare integrativo</t>
  </si>
  <si>
    <t>U01N</t>
  </si>
  <si>
    <t>Art 80 c3 L B Ccnl16-18 - Dec a fdo prem fasce per raz serv.</t>
  </si>
  <si>
    <t>F02Q</t>
  </si>
  <si>
    <t>Art 113 DLgs 50/2016 - Incentivi funzioni tecniche</t>
  </si>
  <si>
    <t>U22I</t>
  </si>
  <si>
    <t>Art 92 cc 5-6 DLgs 163/2006 - Incentivi prog.ne ad es.to</t>
  </si>
  <si>
    <t>U23I</t>
  </si>
  <si>
    <t>Art 9 L 114/14 Art 21 c 1 R.D. 1611/33 - Comp. Avvocati</t>
  </si>
  <si>
    <t>U00N</t>
  </si>
  <si>
    <t>Artt 10 c 4 e 12 Dpcm 27.3.2000 - Imp incent rid liste att</t>
  </si>
  <si>
    <t>U01O</t>
  </si>
  <si>
    <t>Totale Fondo condizioni di lavoro e incarichi</t>
  </si>
  <si>
    <t>Art 81 c 6 L F Ccnl 16-18 - Altre spec. disp. di legge</t>
  </si>
  <si>
    <t>U01P</t>
  </si>
  <si>
    <t>Fondo premialità e fasce</t>
  </si>
  <si>
    <t>Art 81 c 2 Ccnl 16-18 - Unico importo consolidato 2017</t>
  </si>
  <si>
    <t>F02S</t>
  </si>
  <si>
    <t>Art 81 c 3 L A Ccnl 16-18 - Ridet per increm stip Ccnl</t>
  </si>
  <si>
    <t>F01Z</t>
  </si>
  <si>
    <t>Trattamento accessorio ruolo Ricerca IRCCS/IZS</t>
  </si>
  <si>
    <t>Art 81 c 3 L B Ccnl 16-18 - Incr. rid stab. pianta organica</t>
  </si>
  <si>
    <t>F02T</t>
  </si>
  <si>
    <t>Art 81 c 3 L B Ccnl 16-18 - Incr dotaz org (mod rami az.li)</t>
  </si>
  <si>
    <t>F02R</t>
  </si>
  <si>
    <t>Art 12 Ccnl 16-18 - Fasce superiori attivate anno corrente</t>
  </si>
  <si>
    <t>U04D</t>
  </si>
  <si>
    <t>Art 81 c 3 L B Ccnl 16-18 - Incr dotaz org (nuove assunz.)</t>
  </si>
  <si>
    <t>F03M</t>
  </si>
  <si>
    <t>Art 13 Ccnl 16-18 - Performance individuale</t>
  </si>
  <si>
    <t>U04E</t>
  </si>
  <si>
    <t>Art 13 Ccnl 16-18 - Performance collettiva</t>
  </si>
  <si>
    <t>U04F</t>
  </si>
  <si>
    <t>Art 81 c 3 L B Ccnl 16-18 - Incr da cond lav per raz servizi</t>
  </si>
  <si>
    <t>F02V</t>
  </si>
  <si>
    <t>Art 14 Ccnl 16-18 - Comp. lav. straord. collab. di ricerca</t>
  </si>
  <si>
    <t>U04G</t>
  </si>
  <si>
    <t>Totale trattamento accessorio Ricerca IRCCS/IZS</t>
  </si>
  <si>
    <t>Art 81 c 4 L A Ccnl 16-18 - Ris agg reg (1,6% m.s. 1997)</t>
  </si>
  <si>
    <t>F02W</t>
  </si>
  <si>
    <t>Art 113 DLgs 50/2016 - Quote incentivi funzioni tecniche</t>
  </si>
  <si>
    <t>F00N</t>
  </si>
  <si>
    <t>Art 92 cc 5-6  DLgs 163/06 - Quote prog.ne ad esaurimento</t>
  </si>
  <si>
    <t>F00Q</t>
  </si>
  <si>
    <t>Artt 10 c 4 e 12 Dpcm 27.3.2000 - Ris incent rid liste att</t>
  </si>
  <si>
    <t>F02X</t>
  </si>
  <si>
    <r>
      <t xml:space="preserve">Art 81 c 4 L D Ccnl 16-18 - Altre spec. disp. di legge </t>
    </r>
    <r>
      <rPr>
        <vertAlign val="superscript"/>
        <sz val="8"/>
        <rFont val="Arial"/>
        <family val="2"/>
      </rPr>
      <t>(**)</t>
    </r>
  </si>
  <si>
    <t>F02Y</t>
  </si>
  <si>
    <t>Art 81 c 4 L E Ccnl 16-18 - RIA cess anno prec mens residue</t>
  </si>
  <si>
    <t>F03J</t>
  </si>
  <si>
    <t>Art 1 c 456 L. 147/2013 - Decurtazione permanente</t>
  </si>
  <si>
    <t>Art 81 c 3 L B Ccnl 16-18 - Dec dotaz org (cess rami az.li)</t>
  </si>
  <si>
    <t>F03K</t>
  </si>
  <si>
    <t>Art 81 c6 L D Ccnl 16-18 - Ris al fondo cond lav e incarichi</t>
  </si>
  <si>
    <t>F03L</t>
  </si>
  <si>
    <t>Totale Fondo premialità e fasce</t>
  </si>
  <si>
    <t>Art 12 c 2 Ccnl 16-18 - Finanz. passaggi di fascia</t>
  </si>
  <si>
    <t>F10U</t>
  </si>
  <si>
    <t>Art 1 c 429 L 205/17 - Progetti vincitori bandi pubblici</t>
  </si>
  <si>
    <t>F10R</t>
  </si>
  <si>
    <t>Art 1 c 430 L 205/17 - 5% del 30% c 424 (ricercatori estero)</t>
  </si>
  <si>
    <t>F10T</t>
  </si>
  <si>
    <r>
      <t xml:space="preserve">(**) </t>
    </r>
    <r>
      <rPr>
        <sz val="8"/>
        <rFont val="Arial"/>
        <family val="2"/>
      </rPr>
      <t>Escluse le poste identificate in voci specifiche separate.</t>
    </r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</si>
</sst>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[$€]\ #,##0;[RED]\-[$€]\ #,##0"/>
    <numFmt numFmtId="166" formatCode="_-* #,##0_-;\-* #,##0_-;_-* \-_-;_-@_-"/>
    <numFmt numFmtId="167" formatCode="#,##0.00;[RED]\-#,##0.00"/>
    <numFmt numFmtId="168" formatCode="0%"/>
    <numFmt numFmtId="169" formatCode="_-&quot;L. &quot;* #,##0_-;&quot;-L. &quot;* #,##0_-;_-&quot;L. &quot;* \-_-;_-@_-"/>
    <numFmt numFmtId="170" formatCode="\;;;"/>
    <numFmt numFmtId="171" formatCode="#,##0"/>
    <numFmt numFmtId="172" formatCode="#,###"/>
  </numFmts>
  <fonts count="31">
    <font>
      <sz val="10"/>
      <name val="Arial"/>
      <family val="2"/>
    </font>
    <font>
      <sz val="10"/>
      <name val="Mangal"/>
      <family val="2"/>
    </font>
    <font>
      <sz val="12"/>
      <color indexed="8"/>
      <name val="Times New Roman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i/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vertAlign val="superscript"/>
      <sz val="7"/>
      <name val="Arial"/>
      <family val="2"/>
    </font>
    <font>
      <i/>
      <sz val="9"/>
      <name val="Arial"/>
      <family val="2"/>
    </font>
    <font>
      <b/>
      <vertAlign val="superscript"/>
      <sz val="11"/>
      <name val="Arial"/>
      <family val="2"/>
    </font>
    <font>
      <b/>
      <sz val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vertAlign val="superscript"/>
      <sz val="10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sz val="8"/>
      <color indexed="18"/>
      <name val="Arial"/>
      <family val="2"/>
    </font>
    <font>
      <sz val="8"/>
      <color indexed="12"/>
      <name val="Arial"/>
      <family val="2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4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 applyFill="0" applyBorder="0" applyAlignment="0" applyProtection="0"/>
    <xf numFmtId="164" fontId="2" fillId="0" borderId="0" applyNumberFormat="0" applyBorder="0" applyAlignment="0">
      <protection/>
    </xf>
    <xf numFmtId="166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4" fillId="0" borderId="0">
      <alignment/>
      <protection/>
    </xf>
    <xf numFmtId="164" fontId="5" fillId="0" borderId="0">
      <alignment/>
      <protection/>
    </xf>
    <xf numFmtId="164" fontId="2" fillId="0" borderId="0">
      <alignment/>
      <protection/>
    </xf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9" fontId="1" fillId="0" borderId="0" applyFill="0" applyBorder="0" applyAlignment="0" applyProtection="0"/>
  </cellStyleXfs>
  <cellXfs count="132">
    <xf numFmtId="164" fontId="0" fillId="0" borderId="0" xfId="0" applyAlignment="1">
      <alignment/>
    </xf>
    <xf numFmtId="164" fontId="3" fillId="0" borderId="0" xfId="26" applyFont="1" applyProtection="1">
      <alignment/>
      <protection/>
    </xf>
    <xf numFmtId="164" fontId="6" fillId="0" borderId="0" xfId="26" applyFont="1" applyAlignment="1" applyProtection="1">
      <alignment horizontal="center"/>
      <protection/>
    </xf>
    <xf numFmtId="164" fontId="3" fillId="0" borderId="0" xfId="0" applyFont="1" applyAlignment="1" applyProtection="1">
      <alignment/>
      <protection/>
    </xf>
    <xf numFmtId="164" fontId="7" fillId="0" borderId="0" xfId="26" applyFont="1" applyBorder="1" applyAlignment="1" applyProtection="1">
      <alignment vertical="top"/>
      <protection/>
    </xf>
    <xf numFmtId="164" fontId="7" fillId="0" borderId="0" xfId="26" applyFont="1" applyBorder="1" applyAlignment="1" applyProtection="1">
      <alignment horizontal="left" vertical="top" wrapText="1"/>
      <protection/>
    </xf>
    <xf numFmtId="164" fontId="8" fillId="0" borderId="0" xfId="26" applyFont="1" applyAlignment="1" applyProtection="1">
      <alignment horizontal="right" vertical="top"/>
      <protection/>
    </xf>
    <xf numFmtId="170" fontId="3" fillId="0" borderId="0" xfId="26" applyNumberFormat="1" applyFont="1" applyBorder="1" applyAlignment="1" applyProtection="1">
      <alignment horizontal="center" vertical="center"/>
      <protection/>
    </xf>
    <xf numFmtId="164" fontId="3" fillId="0" borderId="0" xfId="26" applyFont="1" applyBorder="1" applyProtection="1">
      <alignment/>
      <protection/>
    </xf>
    <xf numFmtId="164" fontId="6" fillId="0" borderId="0" xfId="26" applyFont="1" applyProtection="1">
      <alignment/>
      <protection/>
    </xf>
    <xf numFmtId="164" fontId="9" fillId="0" borderId="0" xfId="26" applyFont="1" applyBorder="1" applyAlignment="1" applyProtection="1">
      <alignment vertical="center" wrapText="1"/>
      <protection/>
    </xf>
    <xf numFmtId="164" fontId="10" fillId="0" borderId="0" xfId="26" applyFont="1" applyAlignment="1" applyProtection="1">
      <alignment horizontal="left" vertical="center" wrapText="1"/>
      <protection/>
    </xf>
    <xf numFmtId="164" fontId="6" fillId="0" borderId="0" xfId="26" applyFont="1" applyAlignment="1" applyProtection="1">
      <alignment horizontal="left" vertical="center"/>
      <protection/>
    </xf>
    <xf numFmtId="164" fontId="3" fillId="0" borderId="0" xfId="26" applyFont="1" applyAlignment="1" applyProtection="1">
      <alignment horizontal="left" vertical="center"/>
      <protection/>
    </xf>
    <xf numFmtId="164" fontId="11" fillId="0" borderId="1" xfId="26" applyFont="1" applyFill="1" applyBorder="1" applyAlignment="1" applyProtection="1">
      <alignment horizontal="center" vertical="center" wrapText="1"/>
      <protection/>
    </xf>
    <xf numFmtId="164" fontId="3" fillId="2" borderId="2" xfId="26" applyFont="1" applyFill="1" applyBorder="1" applyProtection="1">
      <alignment/>
      <protection/>
    </xf>
    <xf numFmtId="164" fontId="13" fillId="0" borderId="3" xfId="26" applyFont="1" applyFill="1" applyBorder="1" applyAlignment="1" applyProtection="1">
      <alignment horizontal="center" vertical="center"/>
      <protection/>
    </xf>
    <xf numFmtId="164" fontId="14" fillId="0" borderId="0" xfId="26" applyFont="1" applyBorder="1" applyAlignment="1" applyProtection="1">
      <alignment vertical="center"/>
      <protection/>
    </xf>
    <xf numFmtId="164" fontId="14" fillId="0" borderId="0" xfId="26" applyFont="1" applyBorder="1" applyAlignment="1" applyProtection="1">
      <alignment vertical="center" wrapText="1"/>
      <protection/>
    </xf>
    <xf numFmtId="164" fontId="3" fillId="0" borderId="4" xfId="26" applyFont="1" applyFill="1" applyBorder="1" applyAlignment="1" applyProtection="1">
      <alignment horizontal="center"/>
      <protection/>
    </xf>
    <xf numFmtId="164" fontId="3" fillId="0" borderId="5" xfId="26" applyFont="1" applyFill="1" applyBorder="1" applyAlignment="1" applyProtection="1">
      <alignment horizontal="center"/>
      <protection/>
    </xf>
    <xf numFmtId="164" fontId="15" fillId="2" borderId="6" xfId="26" applyFont="1" applyFill="1" applyBorder="1" applyAlignment="1" applyProtection="1">
      <alignment horizontal="center" vertical="center" wrapText="1"/>
      <protection/>
    </xf>
    <xf numFmtId="164" fontId="3" fillId="0" borderId="7" xfId="26" applyFont="1" applyFill="1" applyBorder="1" applyAlignment="1" applyProtection="1">
      <alignment horizontal="center"/>
      <protection/>
    </xf>
    <xf numFmtId="164" fontId="3" fillId="0" borderId="8" xfId="26" applyFont="1" applyFill="1" applyBorder="1" applyAlignment="1" applyProtection="1">
      <alignment horizontal="center"/>
      <protection/>
    </xf>
    <xf numFmtId="164" fontId="8" fillId="0" borderId="3" xfId="26" applyFont="1" applyBorder="1" applyAlignment="1" applyProtection="1">
      <alignment horizontal="center" vertical="center" wrapText="1"/>
      <protection/>
    </xf>
    <xf numFmtId="164" fontId="16" fillId="0" borderId="0" xfId="26" applyFont="1" applyBorder="1" applyAlignment="1" applyProtection="1">
      <alignment vertical="center" wrapText="1"/>
      <protection/>
    </xf>
    <xf numFmtId="164" fontId="8" fillId="0" borderId="9" xfId="26" applyFont="1" applyFill="1" applyBorder="1" applyAlignment="1" applyProtection="1">
      <alignment/>
      <protection/>
    </xf>
    <xf numFmtId="164" fontId="8" fillId="0" borderId="10" xfId="26" applyFont="1" applyFill="1" applyBorder="1" applyAlignment="1" applyProtection="1">
      <alignment/>
      <protection/>
    </xf>
    <xf numFmtId="164" fontId="8" fillId="0" borderId="11" xfId="26" applyFont="1" applyFill="1" applyBorder="1" applyAlignment="1" applyProtection="1">
      <alignment/>
      <protection/>
    </xf>
    <xf numFmtId="164" fontId="11" fillId="0" borderId="10" xfId="26" applyFont="1" applyFill="1" applyBorder="1" applyAlignment="1" applyProtection="1">
      <alignment/>
      <protection/>
    </xf>
    <xf numFmtId="164" fontId="11" fillId="0" borderId="11" xfId="26" applyFont="1" applyFill="1" applyBorder="1" applyAlignment="1" applyProtection="1">
      <alignment/>
      <protection/>
    </xf>
    <xf numFmtId="164" fontId="17" fillId="0" borderId="0" xfId="30" applyFont="1" applyBorder="1" applyAlignment="1" applyProtection="1">
      <alignment horizontal="center" vertical="center"/>
      <protection hidden="1"/>
    </xf>
    <xf numFmtId="164" fontId="18" fillId="0" borderId="12" xfId="26" applyFont="1" applyFill="1" applyBorder="1" applyAlignment="1" applyProtection="1">
      <alignment horizontal="left" vertical="top" wrapText="1"/>
      <protection/>
    </xf>
    <xf numFmtId="164" fontId="11" fillId="0" borderId="13" xfId="26" applyFont="1" applyFill="1" applyBorder="1" applyAlignment="1" applyProtection="1">
      <alignment horizontal="left"/>
      <protection/>
    </xf>
    <xf numFmtId="164" fontId="11" fillId="0" borderId="14" xfId="26" applyFont="1" applyFill="1" applyBorder="1" applyAlignment="1" applyProtection="1">
      <alignment horizontal="left"/>
      <protection/>
    </xf>
    <xf numFmtId="164" fontId="18" fillId="0" borderId="12" xfId="26" applyFont="1" applyFill="1" applyBorder="1" applyAlignment="1" applyProtection="1">
      <alignment horizontal="left" vertical="top"/>
      <protection/>
    </xf>
    <xf numFmtId="164" fontId="17" fillId="0" borderId="0" xfId="30" applyFont="1" applyAlignment="1" applyProtection="1">
      <alignment horizontal="center" vertical="center"/>
      <protection hidden="1"/>
    </xf>
    <xf numFmtId="164" fontId="3" fillId="0" borderId="4" xfId="26" applyFont="1" applyFill="1" applyBorder="1" applyAlignment="1" applyProtection="1">
      <alignment horizontal="left"/>
      <protection/>
    </xf>
    <xf numFmtId="171" fontId="3" fillId="0" borderId="8" xfId="26" applyNumberFormat="1" applyFont="1" applyFill="1" applyBorder="1" applyAlignment="1" applyProtection="1">
      <alignment/>
      <protection locked="0"/>
    </xf>
    <xf numFmtId="171" fontId="3" fillId="0" borderId="8" xfId="0" applyNumberFormat="1" applyFont="1" applyFill="1" applyBorder="1" applyAlignment="1" applyProtection="1">
      <alignment/>
      <protection locked="0"/>
    </xf>
    <xf numFmtId="164" fontId="3" fillId="0" borderId="0" xfId="26" applyFont="1" applyFill="1" applyBorder="1" applyAlignment="1" applyProtection="1">
      <alignment horizontal="center"/>
      <protection/>
    </xf>
    <xf numFmtId="164" fontId="6" fillId="0" borderId="0" xfId="26" applyFont="1" applyFill="1" applyBorder="1" applyAlignment="1" applyProtection="1">
      <alignment horizontal="center"/>
      <protection/>
    </xf>
    <xf numFmtId="171" fontId="3" fillId="0" borderId="0" xfId="26" applyNumberFormat="1" applyFont="1" applyAlignment="1" applyProtection="1">
      <alignment horizontal="center" vertical="center"/>
      <protection/>
    </xf>
    <xf numFmtId="164" fontId="3" fillId="0" borderId="0" xfId="30" applyFont="1" applyFill="1" applyBorder="1" applyAlignment="1" applyProtection="1">
      <alignment horizontal="center" vertical="center"/>
      <protection/>
    </xf>
    <xf numFmtId="164" fontId="3" fillId="0" borderId="0" xfId="26" applyFont="1" applyAlignment="1" applyProtection="1">
      <alignment horizontal="center" vertical="center"/>
      <protection/>
    </xf>
    <xf numFmtId="164" fontId="13" fillId="0" borderId="3" xfId="26" applyFont="1" applyFill="1" applyBorder="1" applyAlignment="1" applyProtection="1">
      <alignment horizontal="center" vertical="center" wrapText="1"/>
      <protection/>
    </xf>
    <xf numFmtId="164" fontId="3" fillId="0" borderId="4" xfId="31" applyFont="1" applyFill="1" applyBorder="1" applyAlignment="1" applyProtection="1">
      <alignment horizontal="left"/>
      <protection/>
    </xf>
    <xf numFmtId="164" fontId="3" fillId="0" borderId="5" xfId="31" applyFont="1" applyFill="1" applyBorder="1" applyAlignment="1" applyProtection="1">
      <alignment horizontal="center"/>
      <protection/>
    </xf>
    <xf numFmtId="164" fontId="20" fillId="0" borderId="15" xfId="26" applyFont="1" applyFill="1" applyBorder="1" applyAlignment="1" applyProtection="1">
      <alignment horizontal="left"/>
      <protection/>
    </xf>
    <xf numFmtId="164" fontId="20" fillId="0" borderId="16" xfId="26" applyFont="1" applyFill="1" applyBorder="1" applyAlignment="1" applyProtection="1">
      <alignment horizontal="center"/>
      <protection/>
    </xf>
    <xf numFmtId="172" fontId="20" fillId="0" borderId="17" xfId="0" applyNumberFormat="1" applyFont="1" applyFill="1" applyBorder="1" applyAlignment="1" applyProtection="1">
      <alignment/>
      <protection/>
    </xf>
    <xf numFmtId="164" fontId="13" fillId="0" borderId="0" xfId="26" applyFont="1" applyFill="1" applyBorder="1" applyAlignment="1" applyProtection="1">
      <alignment vertical="center" wrapText="1"/>
      <protection/>
    </xf>
    <xf numFmtId="164" fontId="3" fillId="0" borderId="0" xfId="26" applyFont="1" applyBorder="1" applyAlignment="1" applyProtection="1">
      <alignment horizontal="center" vertical="center"/>
      <protection/>
    </xf>
    <xf numFmtId="164" fontId="11" fillId="0" borderId="18" xfId="26" applyFont="1" applyFill="1" applyBorder="1" applyAlignment="1" applyProtection="1">
      <alignment horizontal="right"/>
      <protection/>
    </xf>
    <xf numFmtId="164" fontId="11" fillId="0" borderId="16" xfId="26" applyFont="1" applyFill="1" applyBorder="1" applyAlignment="1" applyProtection="1">
      <alignment/>
      <protection/>
    </xf>
    <xf numFmtId="172" fontId="11" fillId="0" borderId="8" xfId="26" applyNumberFormat="1" applyFont="1" applyFill="1" applyBorder="1" applyAlignment="1" applyProtection="1">
      <alignment vertical="center"/>
      <protection/>
    </xf>
    <xf numFmtId="164" fontId="20" fillId="0" borderId="15" xfId="26" applyFont="1" applyFill="1" applyBorder="1" applyAlignment="1" applyProtection="1">
      <alignment horizontal="right"/>
      <protection/>
    </xf>
    <xf numFmtId="164" fontId="20" fillId="0" borderId="16" xfId="26" applyFont="1" applyFill="1" applyBorder="1" applyAlignment="1" applyProtection="1">
      <alignment/>
      <protection/>
    </xf>
    <xf numFmtId="172" fontId="20" fillId="0" borderId="17" xfId="26" applyNumberFormat="1" applyFont="1" applyFill="1" applyBorder="1" applyAlignment="1" applyProtection="1">
      <alignment/>
      <protection/>
    </xf>
    <xf numFmtId="164" fontId="8" fillId="0" borderId="19" xfId="26" applyFont="1" applyFill="1" applyBorder="1" applyAlignment="1" applyProtection="1">
      <alignment/>
      <protection/>
    </xf>
    <xf numFmtId="164" fontId="11" fillId="0" borderId="20" xfId="26" applyFont="1" applyFill="1" applyBorder="1" applyAlignment="1" applyProtection="1">
      <alignment/>
      <protection/>
    </xf>
    <xf numFmtId="164" fontId="11" fillId="0" borderId="21" xfId="26" applyFont="1" applyFill="1" applyBorder="1" applyAlignment="1" applyProtection="1">
      <alignment/>
      <protection/>
    </xf>
    <xf numFmtId="164" fontId="18" fillId="0" borderId="22" xfId="26" applyFont="1" applyFill="1" applyBorder="1" applyAlignment="1" applyProtection="1">
      <alignment wrapText="1"/>
      <protection/>
    </xf>
    <xf numFmtId="164" fontId="11" fillId="0" borderId="23" xfId="26" applyFont="1" applyFill="1" applyBorder="1" applyAlignment="1" applyProtection="1">
      <alignment/>
      <protection/>
    </xf>
    <xf numFmtId="164" fontId="11" fillId="0" borderId="24" xfId="26" applyFont="1" applyFill="1" applyBorder="1" applyAlignment="1" applyProtection="1">
      <alignment/>
      <protection/>
    </xf>
    <xf numFmtId="164" fontId="14" fillId="0" borderId="25" xfId="26" applyFont="1" applyBorder="1" applyAlignment="1" applyProtection="1">
      <alignment vertical="center" wrapText="1"/>
      <protection/>
    </xf>
    <xf numFmtId="164" fontId="3" fillId="0" borderId="5" xfId="29" applyFont="1" applyFill="1" applyBorder="1" applyAlignment="1" applyProtection="1">
      <alignment horizontal="center"/>
      <protection/>
    </xf>
    <xf numFmtId="164" fontId="18" fillId="0" borderId="12" xfId="26" applyFont="1" applyFill="1" applyBorder="1" applyAlignment="1" applyProtection="1">
      <alignment horizontal="left" wrapText="1"/>
      <protection/>
    </xf>
    <xf numFmtId="164" fontId="11" fillId="0" borderId="26" xfId="26" applyFont="1" applyFill="1" applyBorder="1" applyAlignment="1" applyProtection="1">
      <alignment/>
      <protection/>
    </xf>
    <xf numFmtId="172" fontId="11" fillId="0" borderId="27" xfId="0" applyNumberFormat="1" applyFont="1" applyFill="1" applyBorder="1" applyAlignment="1" applyProtection="1">
      <alignment vertical="center"/>
      <protection/>
    </xf>
    <xf numFmtId="172" fontId="11" fillId="0" borderId="27" xfId="26" applyNumberFormat="1" applyFont="1" applyFill="1" applyBorder="1" applyAlignment="1" applyProtection="1">
      <alignment vertical="center"/>
      <protection/>
    </xf>
    <xf numFmtId="164" fontId="15" fillId="2" borderId="25" xfId="26" applyFont="1" applyFill="1" applyBorder="1" applyAlignment="1" applyProtection="1">
      <alignment horizontal="center" vertical="center" wrapText="1"/>
      <protection/>
    </xf>
    <xf numFmtId="164" fontId="11" fillId="0" borderId="28" xfId="26" applyFont="1" applyFill="1" applyBorder="1" applyAlignment="1" applyProtection="1">
      <alignment/>
      <protection/>
    </xf>
    <xf numFmtId="172" fontId="11" fillId="0" borderId="29" xfId="26" applyNumberFormat="1" applyFont="1" applyFill="1" applyBorder="1" applyAlignment="1" applyProtection="1">
      <alignment vertical="center"/>
      <protection/>
    </xf>
    <xf numFmtId="172" fontId="11" fillId="0" borderId="29" xfId="0" applyNumberFormat="1" applyFont="1" applyFill="1" applyBorder="1" applyAlignment="1" applyProtection="1">
      <alignment vertical="center"/>
      <protection/>
    </xf>
    <xf numFmtId="164" fontId="18" fillId="0" borderId="25" xfId="26" applyFont="1" applyFill="1" applyBorder="1" applyAlignment="1" applyProtection="1">
      <alignment horizontal="right" vertical="top"/>
      <protection/>
    </xf>
    <xf numFmtId="164" fontId="11" fillId="0" borderId="0" xfId="26" applyFont="1" applyFill="1" applyBorder="1" applyAlignment="1" applyProtection="1">
      <alignment vertical="top"/>
      <protection/>
    </xf>
    <xf numFmtId="172" fontId="22" fillId="0" borderId="30" xfId="26" applyNumberFormat="1" applyFont="1" applyFill="1" applyBorder="1" applyAlignment="1" applyProtection="1">
      <alignment vertical="top"/>
      <protection/>
    </xf>
    <xf numFmtId="164" fontId="18" fillId="0" borderId="25" xfId="26" applyFont="1" applyFill="1" applyBorder="1" applyAlignment="1" applyProtection="1">
      <alignment horizontal="center"/>
      <protection/>
    </xf>
    <xf numFmtId="164" fontId="18" fillId="0" borderId="0" xfId="26" applyFont="1" applyFill="1" applyBorder="1" applyAlignment="1" applyProtection="1">
      <alignment horizontal="center"/>
      <protection/>
    </xf>
    <xf numFmtId="164" fontId="18" fillId="0" borderId="30" xfId="26" applyFont="1" applyFill="1" applyBorder="1" applyAlignment="1" applyProtection="1">
      <alignment horizontal="center"/>
      <protection/>
    </xf>
    <xf numFmtId="172" fontId="22" fillId="0" borderId="30" xfId="0" applyNumberFormat="1" applyFont="1" applyFill="1" applyBorder="1" applyAlignment="1" applyProtection="1">
      <alignment vertical="top"/>
      <protection/>
    </xf>
    <xf numFmtId="164" fontId="11" fillId="0" borderId="16" xfId="26" applyFont="1" applyFill="1" applyBorder="1" applyAlignment="1" applyProtection="1">
      <alignment vertical="top"/>
      <protection/>
    </xf>
    <xf numFmtId="172" fontId="6" fillId="0" borderId="17" xfId="26" applyNumberFormat="1" applyFont="1" applyFill="1" applyBorder="1" applyAlignment="1" applyProtection="1">
      <alignment vertical="center"/>
      <protection/>
    </xf>
    <xf numFmtId="164" fontId="18" fillId="0" borderId="31" xfId="26" applyFont="1" applyFill="1" applyBorder="1" applyAlignment="1" applyProtection="1">
      <alignment horizontal="center"/>
      <protection/>
    </xf>
    <xf numFmtId="164" fontId="18" fillId="0" borderId="32" xfId="26" applyFont="1" applyFill="1" applyBorder="1" applyAlignment="1" applyProtection="1">
      <alignment horizontal="center"/>
      <protection/>
    </xf>
    <xf numFmtId="164" fontId="18" fillId="0" borderId="33" xfId="26" applyFont="1" applyFill="1" applyBorder="1" applyAlignment="1" applyProtection="1">
      <alignment horizontal="center"/>
      <protection/>
    </xf>
    <xf numFmtId="164" fontId="11" fillId="0" borderId="31" xfId="26" applyFont="1" applyFill="1" applyBorder="1" applyAlignment="1" applyProtection="1">
      <alignment horizontal="center" vertical="center"/>
      <protection/>
    </xf>
    <xf numFmtId="164" fontId="11" fillId="0" borderId="28" xfId="26" applyFont="1" applyFill="1" applyBorder="1" applyAlignment="1" applyProtection="1">
      <alignment horizontal="center"/>
      <protection/>
    </xf>
    <xf numFmtId="164" fontId="11" fillId="0" borderId="18" xfId="26" applyFont="1" applyFill="1" applyBorder="1" applyAlignment="1" applyProtection="1">
      <alignment horizontal="center" vertical="center"/>
      <protection/>
    </xf>
    <xf numFmtId="164" fontId="3" fillId="0" borderId="0" xfId="26" applyFont="1" applyBorder="1" applyAlignment="1" applyProtection="1">
      <alignment horizontal="center"/>
      <protection/>
    </xf>
    <xf numFmtId="164" fontId="19" fillId="0" borderId="0" xfId="26" applyFont="1" applyProtection="1">
      <alignment/>
      <protection/>
    </xf>
    <xf numFmtId="164" fontId="19" fillId="0" borderId="0" xfId="26" applyFont="1" applyFill="1" applyProtection="1">
      <alignment/>
      <protection/>
    </xf>
    <xf numFmtId="164" fontId="3" fillId="0" borderId="0" xfId="26" applyFont="1" applyAlignment="1" applyProtection="1">
      <alignment horizontal="center"/>
      <protection/>
    </xf>
    <xf numFmtId="170" fontId="3" fillId="0" borderId="0" xfId="26" applyNumberFormat="1" applyFont="1" applyBorder="1" applyProtection="1">
      <alignment/>
      <protection/>
    </xf>
    <xf numFmtId="164" fontId="3" fillId="0" borderId="0" xfId="26" applyFont="1" applyAlignment="1" applyProtection="1">
      <alignment vertical="center"/>
      <protection/>
    </xf>
    <xf numFmtId="164" fontId="20" fillId="0" borderId="16" xfId="26" applyFont="1" applyFill="1" applyBorder="1" applyAlignment="1" applyProtection="1">
      <alignment horizontal="right"/>
      <protection/>
    </xf>
    <xf numFmtId="164" fontId="9" fillId="0" borderId="16" xfId="26" applyFont="1" applyFill="1" applyBorder="1" applyAlignment="1" applyProtection="1">
      <alignment/>
      <protection/>
    </xf>
    <xf numFmtId="172" fontId="20" fillId="0" borderId="17" xfId="26" applyNumberFormat="1" applyFont="1" applyFill="1" applyBorder="1" applyAlignment="1" applyProtection="1">
      <alignment vertical="center"/>
      <protection/>
    </xf>
    <xf numFmtId="164" fontId="26" fillId="0" borderId="16" xfId="26" applyFont="1" applyFill="1" applyBorder="1" applyAlignment="1" applyProtection="1">
      <alignment/>
      <protection/>
    </xf>
    <xf numFmtId="164" fontId="13" fillId="0" borderId="0" xfId="26" applyFont="1" applyFill="1" applyBorder="1" applyAlignment="1" applyProtection="1">
      <alignment horizontal="center" vertical="center" wrapText="1"/>
      <protection/>
    </xf>
    <xf numFmtId="164" fontId="20" fillId="0" borderId="15" xfId="26" applyFont="1" applyFill="1" applyBorder="1" applyAlignment="1" applyProtection="1">
      <alignment/>
      <protection/>
    </xf>
    <xf numFmtId="164" fontId="27" fillId="0" borderId="0" xfId="26" applyFont="1" applyFill="1" applyBorder="1" applyAlignment="1" applyProtection="1">
      <alignment horizontal="center" vertical="center"/>
      <protection/>
    </xf>
    <xf numFmtId="164" fontId="18" fillId="0" borderId="0" xfId="26" applyFont="1" applyFill="1" applyBorder="1" applyAlignment="1" applyProtection="1">
      <alignment horizontal="right"/>
      <protection/>
    </xf>
    <xf numFmtId="164" fontId="11" fillId="0" borderId="0" xfId="26" applyFont="1" applyFill="1" applyBorder="1" applyAlignment="1" applyProtection="1">
      <alignment/>
      <protection/>
    </xf>
    <xf numFmtId="172" fontId="22" fillId="0" borderId="30" xfId="26" applyNumberFormat="1" applyFont="1" applyFill="1" applyBorder="1" applyAlignment="1" applyProtection="1">
      <alignment vertical="center"/>
      <protection/>
    </xf>
    <xf numFmtId="164" fontId="0" fillId="0" borderId="0" xfId="26" applyFont="1" applyFill="1" applyBorder="1" applyAlignment="1" applyProtection="1">
      <alignment/>
      <protection/>
    </xf>
    <xf numFmtId="172" fontId="3" fillId="0" borderId="30" xfId="26" applyNumberFormat="1" applyFont="1" applyFill="1" applyBorder="1" applyAlignment="1" applyProtection="1">
      <alignment vertical="center"/>
      <protection/>
    </xf>
    <xf numFmtId="164" fontId="18" fillId="0" borderId="25" xfId="26" applyFont="1" applyFill="1" applyBorder="1" applyAlignment="1" applyProtection="1">
      <alignment horizontal="right"/>
      <protection/>
    </xf>
    <xf numFmtId="171" fontId="28" fillId="0" borderId="8" xfId="26" applyNumberFormat="1" applyFont="1" applyFill="1" applyBorder="1" applyAlignment="1" applyProtection="1">
      <alignment/>
      <protection locked="0"/>
    </xf>
    <xf numFmtId="164" fontId="11" fillId="0" borderId="34" xfId="26" applyFont="1" applyFill="1" applyBorder="1" applyAlignment="1" applyProtection="1">
      <alignment/>
      <protection/>
    </xf>
    <xf numFmtId="172" fontId="11" fillId="0" borderId="35" xfId="26" applyNumberFormat="1" applyFont="1" applyFill="1" applyBorder="1" applyAlignment="1" applyProtection="1">
      <alignment vertical="center"/>
      <protection/>
    </xf>
    <xf numFmtId="164" fontId="29" fillId="0" borderId="0" xfId="26" applyFont="1" applyFill="1" applyBorder="1" applyAlignment="1" applyProtection="1">
      <alignment horizontal="center"/>
      <protection/>
    </xf>
    <xf numFmtId="172" fontId="20" fillId="0" borderId="17" xfId="0" applyNumberFormat="1" applyFont="1" applyFill="1" applyBorder="1" applyAlignment="1" applyProtection="1">
      <alignment vertical="center"/>
      <protection/>
    </xf>
    <xf numFmtId="164" fontId="22" fillId="0" borderId="28" xfId="26" applyFont="1" applyFill="1" applyBorder="1" applyAlignment="1" applyProtection="1">
      <alignment horizontal="right"/>
      <protection/>
    </xf>
    <xf numFmtId="164" fontId="15" fillId="0" borderId="0" xfId="26" applyFont="1" applyFill="1" applyBorder="1" applyAlignment="1" applyProtection="1">
      <alignment horizontal="center" vertical="center" wrapText="1"/>
      <protection/>
    </xf>
    <xf numFmtId="164" fontId="3" fillId="0" borderId="20" xfId="26" applyFont="1" applyBorder="1" applyProtection="1">
      <alignment/>
      <protection/>
    </xf>
    <xf numFmtId="164" fontId="14" fillId="0" borderId="0" xfId="26" applyFont="1" applyBorder="1" applyAlignment="1">
      <alignment vertical="center" wrapText="1"/>
      <protection/>
    </xf>
    <xf numFmtId="164" fontId="18" fillId="0" borderId="22" xfId="26" applyFont="1" applyFill="1" applyBorder="1" applyAlignment="1" applyProtection="1">
      <alignment/>
      <protection/>
    </xf>
    <xf numFmtId="164" fontId="22" fillId="0" borderId="25" xfId="26" applyFont="1" applyFill="1" applyBorder="1" applyAlignment="1" applyProtection="1">
      <alignment horizontal="right"/>
      <protection/>
    </xf>
    <xf numFmtId="172" fontId="22" fillId="0" borderId="27" xfId="26" applyNumberFormat="1" applyFont="1" applyFill="1" applyBorder="1" applyAlignment="1" applyProtection="1">
      <alignment vertical="center"/>
      <protection/>
    </xf>
    <xf numFmtId="164" fontId="3" fillId="0" borderId="0" xfId="26" applyFont="1" applyFill="1" applyBorder="1" applyAlignment="1" applyProtection="1">
      <alignment horizontal="center" vertical="center"/>
      <protection/>
    </xf>
    <xf numFmtId="164" fontId="3" fillId="0" borderId="4" xfId="26" applyFont="1" applyFill="1" applyBorder="1" applyAlignment="1" applyProtection="1">
      <alignment horizontal="left" wrapText="1"/>
      <protection/>
    </xf>
    <xf numFmtId="164" fontId="3" fillId="0" borderId="0" xfId="26" applyFont="1" applyProtection="1">
      <alignment/>
      <protection locked="0"/>
    </xf>
    <xf numFmtId="164" fontId="11" fillId="0" borderId="25" xfId="26" applyFont="1" applyFill="1" applyBorder="1" applyAlignment="1" applyProtection="1">
      <alignment horizontal="right"/>
      <protection/>
    </xf>
    <xf numFmtId="164" fontId="3" fillId="0" borderId="4" xfId="26" applyFont="1" applyFill="1" applyBorder="1" applyAlignment="1" applyProtection="1">
      <alignment horizontal="left" vertical="center"/>
      <protection/>
    </xf>
    <xf numFmtId="164" fontId="3" fillId="0" borderId="5" xfId="26" applyFont="1" applyFill="1" applyBorder="1" applyAlignment="1" applyProtection="1">
      <alignment horizontal="center" vertical="center"/>
      <protection/>
    </xf>
    <xf numFmtId="164" fontId="22" fillId="0" borderId="18" xfId="26" applyFont="1" applyFill="1" applyBorder="1" applyAlignment="1" applyProtection="1">
      <alignment horizontal="right"/>
      <protection/>
    </xf>
    <xf numFmtId="164" fontId="22" fillId="0" borderId="16" xfId="26" applyFont="1" applyFill="1" applyBorder="1" applyAlignment="1" applyProtection="1">
      <alignment/>
      <protection/>
    </xf>
    <xf numFmtId="171" fontId="3" fillId="0" borderId="36" xfId="26" applyNumberFormat="1" applyFont="1" applyFill="1" applyBorder="1" applyAlignment="1" applyProtection="1">
      <alignment/>
      <protection locked="0"/>
    </xf>
    <xf numFmtId="164" fontId="11" fillId="0" borderId="28" xfId="26" applyFont="1" applyFill="1" applyBorder="1" applyAlignment="1" applyProtection="1">
      <alignment horizontal="right"/>
      <protection/>
    </xf>
    <xf numFmtId="164" fontId="30" fillId="0" borderId="0" xfId="26" applyFont="1" applyProtection="1">
      <alignment/>
      <protection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Logico" xfId="21"/>
    <cellStyle name="Migliaia (0)_3tabella15" xfId="22"/>
    <cellStyle name="Migliaia 2" xfId="23"/>
    <cellStyle name="Migliaia 2 2" xfId="24"/>
    <cellStyle name="Migliaia 3" xfId="25"/>
    <cellStyle name="Normale 2" xfId="26"/>
    <cellStyle name="Normale 2 2 2" xfId="27"/>
    <cellStyle name="Normale 2 3" xfId="28"/>
    <cellStyle name="Normale 3" xfId="29"/>
    <cellStyle name="Normale 4" xfId="30"/>
    <cellStyle name="Normale 4 2" xfId="31"/>
    <cellStyle name="Normale 5" xfId="32"/>
    <cellStyle name="Normale 6" xfId="33"/>
    <cellStyle name="Normale 7" xfId="34"/>
    <cellStyle name="Normale 8" xfId="35"/>
    <cellStyle name="Percentuale 2" xfId="36"/>
    <cellStyle name="Percentuale 2 2" xfId="37"/>
    <cellStyle name="Percentuale 3" xfId="38"/>
    <cellStyle name="Valuta (0)_3tabella15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FE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333375</xdr:rowOff>
    </xdr:from>
    <xdr:to>
      <xdr:col>0</xdr:col>
      <xdr:colOff>3124200</xdr:colOff>
      <xdr:row>0</xdr:row>
      <xdr:rowOff>1076325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3375"/>
          <a:ext cx="311467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333375</xdr:rowOff>
    </xdr:from>
    <xdr:to>
      <xdr:col>0</xdr:col>
      <xdr:colOff>3124200</xdr:colOff>
      <xdr:row>0</xdr:row>
      <xdr:rowOff>1076325</xdr:rowOff>
    </xdr:to>
    <xdr:pic>
      <xdr:nvPicPr>
        <xdr:cNvPr id="2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3375"/>
          <a:ext cx="311467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333375</xdr:rowOff>
    </xdr:from>
    <xdr:to>
      <xdr:col>0</xdr:col>
      <xdr:colOff>3124200</xdr:colOff>
      <xdr:row>0</xdr:row>
      <xdr:rowOff>1076325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3375"/>
          <a:ext cx="311467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333375</xdr:rowOff>
    </xdr:from>
    <xdr:to>
      <xdr:col>0</xdr:col>
      <xdr:colOff>3124200</xdr:colOff>
      <xdr:row>0</xdr:row>
      <xdr:rowOff>1076325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3375"/>
          <a:ext cx="311467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5</xdr:col>
      <xdr:colOff>38100</xdr:colOff>
      <xdr:row>2</xdr:row>
      <xdr:rowOff>495300</xdr:rowOff>
    </xdr:to>
    <xdr:sp fLocksText="0">
      <xdr:nvSpPr>
        <xdr:cNvPr id="5" name="Testo 3"/>
        <xdr:cNvSpPr txBox="1">
          <a:spLocks noChangeArrowheads="1"/>
        </xdr:cNvSpPr>
      </xdr:nvSpPr>
      <xdr:spPr>
        <a:xfrm>
          <a:off x="0" y="1314450"/>
          <a:ext cx="89154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0" bIns="0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15 -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Fondi per il trattamento accessorio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Macrocategoria: DIRIGENTI SANITARI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333375</xdr:rowOff>
    </xdr:from>
    <xdr:to>
      <xdr:col>0</xdr:col>
      <xdr:colOff>3124200</xdr:colOff>
      <xdr:row>0</xdr:row>
      <xdr:rowOff>1076325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3375"/>
          <a:ext cx="311467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333375</xdr:rowOff>
    </xdr:from>
    <xdr:to>
      <xdr:col>0</xdr:col>
      <xdr:colOff>3124200</xdr:colOff>
      <xdr:row>0</xdr:row>
      <xdr:rowOff>1076325</xdr:rowOff>
    </xdr:to>
    <xdr:pic>
      <xdr:nvPicPr>
        <xdr:cNvPr id="2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3375"/>
          <a:ext cx="311467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333375</xdr:rowOff>
    </xdr:from>
    <xdr:to>
      <xdr:col>0</xdr:col>
      <xdr:colOff>3124200</xdr:colOff>
      <xdr:row>0</xdr:row>
      <xdr:rowOff>1076325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3375"/>
          <a:ext cx="311467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333375</xdr:rowOff>
    </xdr:from>
    <xdr:to>
      <xdr:col>0</xdr:col>
      <xdr:colOff>3124200</xdr:colOff>
      <xdr:row>0</xdr:row>
      <xdr:rowOff>1076325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3375"/>
          <a:ext cx="311467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333375</xdr:rowOff>
    </xdr:from>
    <xdr:to>
      <xdr:col>0</xdr:col>
      <xdr:colOff>3124200</xdr:colOff>
      <xdr:row>0</xdr:row>
      <xdr:rowOff>1076325</xdr:rowOff>
    </xdr:to>
    <xdr:pic>
      <xdr:nvPicPr>
        <xdr:cNvPr id="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3375"/>
          <a:ext cx="311467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333375</xdr:rowOff>
    </xdr:from>
    <xdr:to>
      <xdr:col>0</xdr:col>
      <xdr:colOff>3124200</xdr:colOff>
      <xdr:row>0</xdr:row>
      <xdr:rowOff>1076325</xdr:rowOff>
    </xdr:to>
    <xdr:pic>
      <xdr:nvPicPr>
        <xdr:cNvPr id="6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3375"/>
          <a:ext cx="311467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333375</xdr:rowOff>
    </xdr:from>
    <xdr:to>
      <xdr:col>0</xdr:col>
      <xdr:colOff>3124200</xdr:colOff>
      <xdr:row>0</xdr:row>
      <xdr:rowOff>1076325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3375"/>
          <a:ext cx="311467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333375</xdr:rowOff>
    </xdr:from>
    <xdr:to>
      <xdr:col>0</xdr:col>
      <xdr:colOff>3124200</xdr:colOff>
      <xdr:row>0</xdr:row>
      <xdr:rowOff>1076325</xdr:rowOff>
    </xdr:to>
    <xdr:pic>
      <xdr:nvPicPr>
        <xdr:cNvPr id="8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3375"/>
          <a:ext cx="311467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333375</xdr:rowOff>
    </xdr:from>
    <xdr:to>
      <xdr:col>0</xdr:col>
      <xdr:colOff>3124200</xdr:colOff>
      <xdr:row>0</xdr:row>
      <xdr:rowOff>1076325</xdr:rowOff>
    </xdr:to>
    <xdr:pic>
      <xdr:nvPicPr>
        <xdr:cNvPr id="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3375"/>
          <a:ext cx="311467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190500</xdr:rowOff>
    </xdr:from>
    <xdr:to>
      <xdr:col>6</xdr:col>
      <xdr:colOff>104775</xdr:colOff>
      <xdr:row>3</xdr:row>
      <xdr:rowOff>9525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0" y="1295400"/>
          <a:ext cx="955357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0" bIns="0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15 -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Fondi per il trattamento accessorio
    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Macrocategoria: DIRIGENTI PROFESSIONALI, TECNICI E AMMINISTRATIVI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333375</xdr:rowOff>
    </xdr:from>
    <xdr:to>
      <xdr:col>0</xdr:col>
      <xdr:colOff>3124200</xdr:colOff>
      <xdr:row>0</xdr:row>
      <xdr:rowOff>1076325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3375"/>
          <a:ext cx="311467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333375</xdr:rowOff>
    </xdr:from>
    <xdr:to>
      <xdr:col>0</xdr:col>
      <xdr:colOff>3124200</xdr:colOff>
      <xdr:row>0</xdr:row>
      <xdr:rowOff>1076325</xdr:rowOff>
    </xdr:to>
    <xdr:pic>
      <xdr:nvPicPr>
        <xdr:cNvPr id="2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3375"/>
          <a:ext cx="311467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333375</xdr:rowOff>
    </xdr:from>
    <xdr:to>
      <xdr:col>0</xdr:col>
      <xdr:colOff>3124200</xdr:colOff>
      <xdr:row>0</xdr:row>
      <xdr:rowOff>1076325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3375"/>
          <a:ext cx="311467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333375</xdr:rowOff>
    </xdr:from>
    <xdr:to>
      <xdr:col>0</xdr:col>
      <xdr:colOff>3124200</xdr:colOff>
      <xdr:row>0</xdr:row>
      <xdr:rowOff>1076325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3375"/>
          <a:ext cx="311467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333375</xdr:rowOff>
    </xdr:from>
    <xdr:to>
      <xdr:col>0</xdr:col>
      <xdr:colOff>3124200</xdr:colOff>
      <xdr:row>0</xdr:row>
      <xdr:rowOff>1076325</xdr:rowOff>
    </xdr:to>
    <xdr:pic>
      <xdr:nvPicPr>
        <xdr:cNvPr id="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3375"/>
          <a:ext cx="311467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333375</xdr:rowOff>
    </xdr:from>
    <xdr:to>
      <xdr:col>0</xdr:col>
      <xdr:colOff>3124200</xdr:colOff>
      <xdr:row>0</xdr:row>
      <xdr:rowOff>1076325</xdr:rowOff>
    </xdr:to>
    <xdr:pic>
      <xdr:nvPicPr>
        <xdr:cNvPr id="6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3375"/>
          <a:ext cx="311467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333375</xdr:rowOff>
    </xdr:from>
    <xdr:to>
      <xdr:col>0</xdr:col>
      <xdr:colOff>3124200</xdr:colOff>
      <xdr:row>0</xdr:row>
      <xdr:rowOff>1076325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3375"/>
          <a:ext cx="311467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5</xdr:col>
      <xdr:colOff>476250</xdr:colOff>
      <xdr:row>2</xdr:row>
      <xdr:rowOff>495300</xdr:rowOff>
    </xdr:to>
    <xdr:sp fLocksText="0">
      <xdr:nvSpPr>
        <xdr:cNvPr id="8" name="Testo 3"/>
        <xdr:cNvSpPr txBox="1">
          <a:spLocks noChangeArrowheads="1"/>
        </xdr:cNvSpPr>
      </xdr:nvSpPr>
      <xdr:spPr>
        <a:xfrm>
          <a:off x="0" y="1314450"/>
          <a:ext cx="935355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0" bIns="0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15 -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Fondi per il trattamento accessorio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Macrocategoria: PERSONALE NON DIRIGENTE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../../../../../contrattazione%20integrativa\_Elabo_tavole15\CA_2020\Beppe\2020SSNA_T15-SI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5(1)"/>
      <sheetName val="t15(2)"/>
      <sheetName val="t15(3)"/>
      <sheetName val="SICI(1)"/>
      <sheetName val="SICI(2)"/>
      <sheetName val="SICI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7"/>
  <sheetViews>
    <sheetView showGridLines="0" zoomScale="80" zoomScaleNormal="80" workbookViewId="0" topLeftCell="A83">
      <selection activeCell="C69" sqref="C69"/>
    </sheetView>
  </sheetViews>
  <sheetFormatPr defaultColWidth="10.28125" defaultRowHeight="12.75"/>
  <cols>
    <col min="1" max="1" width="52.7109375" style="1" customWidth="1"/>
    <col min="2" max="2" width="8.57421875" style="2" customWidth="1"/>
    <col min="3" max="3" width="16.57421875" style="3" customWidth="1"/>
    <col min="4" max="4" width="2.57421875" style="1" customWidth="1"/>
    <col min="5" max="5" width="52.7109375" style="1" customWidth="1"/>
    <col min="6" max="6" width="8.57421875" style="1" customWidth="1"/>
    <col min="7" max="7" width="16.57421875" style="3" customWidth="1"/>
    <col min="8" max="8" width="40.7109375" style="1" customWidth="1"/>
    <col min="9" max="14" width="10.140625" style="1" customWidth="1"/>
    <col min="15" max="23" width="0" style="1" hidden="1" customWidth="1"/>
    <col min="24" max="16384" width="10.140625" style="1" customWidth="1"/>
  </cols>
  <sheetData>
    <row r="1" spans="1:11" ht="87" customHeight="1">
      <c r="A1" s="4" t="e">
        <f>#REF!</f>
        <v>#REF!</v>
      </c>
      <c r="B1" s="4"/>
      <c r="C1" s="4"/>
      <c r="D1" s="4"/>
      <c r="E1" s="4"/>
      <c r="F1" s="5"/>
      <c r="G1" s="6"/>
      <c r="H1" s="7" t="s">
        <v>0</v>
      </c>
      <c r="I1" s="8"/>
      <c r="J1" s="8"/>
      <c r="K1" s="8"/>
    </row>
    <row r="2" spans="2:12" s="1" customFormat="1" ht="16.5" customHeight="1">
      <c r="B2" s="9"/>
      <c r="E2" s="10"/>
      <c r="F2" s="10"/>
      <c r="G2" s="10"/>
      <c r="H2" s="8"/>
      <c r="I2" s="8"/>
      <c r="J2" s="8"/>
      <c r="K2" s="8"/>
      <c r="L2" s="8"/>
    </row>
    <row r="3" spans="1:12" ht="39.75" customHeight="1">
      <c r="A3" s="11"/>
      <c r="B3" s="12"/>
      <c r="C3" s="13"/>
      <c r="E3" s="10"/>
      <c r="F3" s="10"/>
      <c r="G3" s="10"/>
      <c r="H3" s="8"/>
      <c r="I3" s="8"/>
      <c r="J3" s="8"/>
      <c r="K3" s="8"/>
      <c r="L3" s="8"/>
    </row>
    <row r="4" spans="2:12" s="1" customFormat="1" ht="16.5" customHeight="1">
      <c r="B4" s="9"/>
      <c r="E4" s="10"/>
      <c r="F4" s="10"/>
      <c r="G4" s="10"/>
      <c r="H4" s="8"/>
      <c r="I4" s="8"/>
      <c r="J4" s="8"/>
      <c r="K4" s="8"/>
      <c r="L4" s="8"/>
    </row>
    <row r="5" spans="1:17" ht="25.5" customHeight="1">
      <c r="A5" s="14" t="s">
        <v>1</v>
      </c>
      <c r="B5" s="14"/>
      <c r="C5" s="14"/>
      <c r="D5" s="15"/>
      <c r="E5" s="14" t="s">
        <v>2</v>
      </c>
      <c r="F5" s="14"/>
      <c r="G5" s="14"/>
      <c r="H5" s="16" t="s">
        <v>3</v>
      </c>
      <c r="I5" s="17"/>
      <c r="J5" s="17"/>
      <c r="K5" s="17"/>
      <c r="L5" s="17"/>
      <c r="M5" s="8"/>
      <c r="N5" s="18"/>
      <c r="O5" s="18"/>
      <c r="P5" s="18"/>
      <c r="Q5" s="18"/>
    </row>
    <row r="6" spans="1:17" ht="16.5" customHeight="1">
      <c r="A6" s="19" t="s">
        <v>4</v>
      </c>
      <c r="B6" s="20" t="s">
        <v>5</v>
      </c>
      <c r="C6" s="20" t="s">
        <v>6</v>
      </c>
      <c r="D6" s="21"/>
      <c r="E6" s="19" t="s">
        <v>4</v>
      </c>
      <c r="F6" s="22" t="s">
        <v>5</v>
      </c>
      <c r="G6" s="23" t="s">
        <v>6</v>
      </c>
      <c r="H6" s="24" t="str">
        <f>IF(AND(SUMIF($S:$S,"SQ9",$R:$R)=0,ISBLANK(#REF!),ISBLANK(#REF!),ISBLANK(#REF!)),"OK",IF(AND(ABS(SUMIF($S:$S,"SQ9",$R:$R))&gt;0,ISBLANK(#REF!),ISBLANK(#REF!),ISBLANK(#REF!)),"Attenzione: inserire le voci di costituzione del fondo unicamente in presenza di certificazione dello stesso !!!","OK"))</f>
        <v>OK</v>
      </c>
      <c r="I6" s="17"/>
      <c r="J6" s="17"/>
      <c r="K6" s="17"/>
      <c r="L6" s="17"/>
      <c r="M6" s="25"/>
      <c r="N6" s="25"/>
      <c r="O6" s="25"/>
      <c r="P6" s="25"/>
      <c r="Q6" s="25"/>
    </row>
    <row r="7" spans="1:23" ht="16.5" customHeight="1">
      <c r="A7" s="26" t="s">
        <v>7</v>
      </c>
      <c r="B7" s="27"/>
      <c r="C7" s="28"/>
      <c r="D7" s="21"/>
      <c r="E7" s="26" t="str">
        <f>A7</f>
        <v>Fondo per la retribuzione degli incarichi</v>
      </c>
      <c r="F7" s="29"/>
      <c r="G7" s="30"/>
      <c r="H7" s="24"/>
      <c r="I7" s="18"/>
      <c r="J7" s="18"/>
      <c r="O7" s="31" t="s">
        <v>8</v>
      </c>
      <c r="P7" s="31"/>
      <c r="Q7" s="31"/>
      <c r="R7" s="31"/>
      <c r="T7" s="31" t="s">
        <v>9</v>
      </c>
      <c r="U7" s="31"/>
      <c r="V7" s="31"/>
      <c r="W7" s="31"/>
    </row>
    <row r="8" spans="1:23" ht="16.5" customHeight="1">
      <c r="A8" s="32" t="s">
        <v>10</v>
      </c>
      <c r="B8" s="33"/>
      <c r="C8" s="34"/>
      <c r="D8" s="21"/>
      <c r="E8" s="35" t="s">
        <v>11</v>
      </c>
      <c r="F8" s="33"/>
      <c r="G8" s="34"/>
      <c r="H8" s="24"/>
      <c r="I8" s="18"/>
      <c r="J8" s="18"/>
      <c r="O8" s="36" t="s">
        <v>12</v>
      </c>
      <c r="P8" s="36" t="s">
        <v>13</v>
      </c>
      <c r="Q8" s="36" t="s">
        <v>14</v>
      </c>
      <c r="R8" s="36" t="s">
        <v>15</v>
      </c>
      <c r="T8" s="36" t="s">
        <v>12</v>
      </c>
      <c r="U8" s="36" t="s">
        <v>13</v>
      </c>
      <c r="V8" s="36" t="s">
        <v>14</v>
      </c>
      <c r="W8" s="36" t="s">
        <v>15</v>
      </c>
    </row>
    <row r="9" spans="1:23" ht="16.5" customHeight="1">
      <c r="A9" s="37" t="s">
        <v>16</v>
      </c>
      <c r="B9" s="22" t="s">
        <v>17</v>
      </c>
      <c r="C9" s="38">
        <v>29836899</v>
      </c>
      <c r="D9" s="21"/>
      <c r="E9" s="37" t="s">
        <v>18</v>
      </c>
      <c r="F9" s="22" t="s">
        <v>19</v>
      </c>
      <c r="G9" s="39">
        <v>13887331</v>
      </c>
      <c r="H9" s="24"/>
      <c r="I9" s="18"/>
      <c r="J9" s="18"/>
      <c r="O9" s="40">
        <v>72</v>
      </c>
      <c r="P9" s="40">
        <v>7</v>
      </c>
      <c r="Q9" s="41" t="str">
        <f>B9</f>
        <v>F10J</v>
      </c>
      <c r="R9" s="42">
        <f>ROUND(C9,0)</f>
        <v>29836899</v>
      </c>
      <c r="S9" s="1" t="s">
        <v>20</v>
      </c>
      <c r="T9" s="40">
        <v>72</v>
      </c>
      <c r="U9" s="43">
        <v>61</v>
      </c>
      <c r="V9" s="44" t="str">
        <f>F9</f>
        <v>U04V</v>
      </c>
      <c r="W9" s="42">
        <f>ROUND(G9,0)</f>
        <v>13887331</v>
      </c>
    </row>
    <row r="10" spans="1:23" ht="16.5" customHeight="1">
      <c r="A10" s="37" t="s">
        <v>21</v>
      </c>
      <c r="B10" s="22" t="s">
        <v>22</v>
      </c>
      <c r="C10" s="38">
        <v>428814</v>
      </c>
      <c r="D10" s="21"/>
      <c r="E10" s="37" t="s">
        <v>23</v>
      </c>
      <c r="F10" s="22" t="s">
        <v>24</v>
      </c>
      <c r="G10" s="39">
        <v>1078021</v>
      </c>
      <c r="H10" s="24"/>
      <c r="I10" s="18"/>
      <c r="J10" s="18"/>
      <c r="O10" s="40">
        <v>72</v>
      </c>
      <c r="P10" s="40">
        <v>7</v>
      </c>
      <c r="Q10" s="41" t="str">
        <f aca="true" t="shared" si="0" ref="Q10:Q17">B10</f>
        <v>F12R</v>
      </c>
      <c r="R10" s="42">
        <f aca="true" t="shared" si="1" ref="R10:R17">ROUND(C10,0)</f>
        <v>428814</v>
      </c>
      <c r="S10" s="1" t="s">
        <v>20</v>
      </c>
      <c r="T10" s="40">
        <v>72</v>
      </c>
      <c r="U10" s="43">
        <v>61</v>
      </c>
      <c r="V10" s="44" t="str">
        <f aca="true" t="shared" si="2" ref="V10:V15">F10</f>
        <v>U04W</v>
      </c>
      <c r="W10" s="42">
        <f aca="true" t="shared" si="3" ref="W10:W15">ROUND(G10,0)</f>
        <v>1078021</v>
      </c>
    </row>
    <row r="11" spans="1:23" ht="16.5" customHeight="1">
      <c r="A11" s="37" t="s">
        <v>25</v>
      </c>
      <c r="B11" s="22" t="s">
        <v>26</v>
      </c>
      <c r="C11" s="38">
        <v>535596</v>
      </c>
      <c r="D11" s="21"/>
      <c r="E11" s="37" t="s">
        <v>27</v>
      </c>
      <c r="F11" s="22" t="s">
        <v>28</v>
      </c>
      <c r="G11" s="39">
        <v>12874133</v>
      </c>
      <c r="H11" s="24"/>
      <c r="I11" s="18"/>
      <c r="J11" s="18"/>
      <c r="O11" s="40">
        <v>72</v>
      </c>
      <c r="P11" s="40">
        <v>7</v>
      </c>
      <c r="Q11" s="41" t="str">
        <f t="shared" si="0"/>
        <v>F12S</v>
      </c>
      <c r="R11" s="42">
        <f t="shared" si="1"/>
        <v>535596</v>
      </c>
      <c r="S11" s="1" t="s">
        <v>20</v>
      </c>
      <c r="T11" s="40">
        <v>72</v>
      </c>
      <c r="U11" s="43">
        <v>61</v>
      </c>
      <c r="V11" s="44" t="str">
        <f t="shared" si="2"/>
        <v>U04X</v>
      </c>
      <c r="W11" s="42">
        <f t="shared" si="3"/>
        <v>12874133</v>
      </c>
    </row>
    <row r="12" spans="1:23" ht="16.5" customHeight="1">
      <c r="A12" s="37" t="s">
        <v>29</v>
      </c>
      <c r="B12" s="22" t="s">
        <v>30</v>
      </c>
      <c r="C12" s="38">
        <v>0</v>
      </c>
      <c r="D12" s="21"/>
      <c r="E12" s="37" t="s">
        <v>31</v>
      </c>
      <c r="F12" s="22" t="s">
        <v>32</v>
      </c>
      <c r="G12" s="39"/>
      <c r="H12" s="45" t="s">
        <v>33</v>
      </c>
      <c r="I12" s="18"/>
      <c r="J12" s="18"/>
      <c r="O12" s="40">
        <v>72</v>
      </c>
      <c r="P12" s="40">
        <v>7</v>
      </c>
      <c r="Q12" s="41" t="str">
        <f t="shared" si="0"/>
        <v>F12T</v>
      </c>
      <c r="R12" s="42">
        <f t="shared" si="1"/>
        <v>0</v>
      </c>
      <c r="S12" s="1" t="s">
        <v>20</v>
      </c>
      <c r="T12" s="40">
        <v>72</v>
      </c>
      <c r="U12" s="43">
        <v>61</v>
      </c>
      <c r="V12" s="44" t="str">
        <f t="shared" si="2"/>
        <v>U04Y</v>
      </c>
      <c r="W12" s="42">
        <f t="shared" si="3"/>
        <v>0</v>
      </c>
    </row>
    <row r="13" spans="1:23" ht="16.5" customHeight="1">
      <c r="A13" s="37" t="s">
        <v>34</v>
      </c>
      <c r="B13" s="22" t="s">
        <v>35</v>
      </c>
      <c r="C13" s="38">
        <v>0</v>
      </c>
      <c r="D13" s="21"/>
      <c r="E13" s="37" t="s">
        <v>36</v>
      </c>
      <c r="F13" s="22" t="s">
        <v>37</v>
      </c>
      <c r="G13" s="39">
        <v>17301</v>
      </c>
      <c r="H13" s="24" t="str">
        <f>IF(C92=0,"OK",IF(AND(C17/C92&lt;0.1,C23/C92&lt;0.1,C40/C92&lt;0.1,C50/C92&lt;0.1,C71/C92&lt;0.1,C78/C92&lt;0.1),"OK","Attenzione: la voce altre risorse fisse e/o la voce altre risorse variabili risulta maggiore del 10% del fondo, è necessario giustificare"))</f>
        <v>OK</v>
      </c>
      <c r="I13" s="18"/>
      <c r="J13" s="18"/>
      <c r="O13" s="40">
        <v>72</v>
      </c>
      <c r="P13" s="40">
        <v>7</v>
      </c>
      <c r="Q13" s="41" t="str">
        <f t="shared" si="0"/>
        <v>F12U</v>
      </c>
      <c r="R13" s="42">
        <f t="shared" si="1"/>
        <v>0</v>
      </c>
      <c r="S13" s="1" t="s">
        <v>20</v>
      </c>
      <c r="T13" s="40">
        <v>72</v>
      </c>
      <c r="U13" s="43">
        <v>61</v>
      </c>
      <c r="V13" s="44" t="str">
        <f t="shared" si="2"/>
        <v>U04Z</v>
      </c>
      <c r="W13" s="42">
        <f t="shared" si="3"/>
        <v>17301</v>
      </c>
    </row>
    <row r="14" spans="1:23" ht="16.5" customHeight="1">
      <c r="A14" s="37" t="s">
        <v>38</v>
      </c>
      <c r="B14" s="22" t="s">
        <v>39</v>
      </c>
      <c r="C14" s="38">
        <v>0</v>
      </c>
      <c r="D14" s="21"/>
      <c r="E14" s="37" t="s">
        <v>40</v>
      </c>
      <c r="F14" s="22" t="s">
        <v>41</v>
      </c>
      <c r="G14" s="39"/>
      <c r="H14" s="24"/>
      <c r="I14" s="18"/>
      <c r="J14" s="18"/>
      <c r="O14" s="40">
        <v>72</v>
      </c>
      <c r="P14" s="40">
        <v>7</v>
      </c>
      <c r="Q14" s="41" t="str">
        <f t="shared" si="0"/>
        <v>F14R</v>
      </c>
      <c r="R14" s="42">
        <f t="shared" si="1"/>
        <v>0</v>
      </c>
      <c r="S14" s="1" t="s">
        <v>20</v>
      </c>
      <c r="T14" s="40">
        <v>72</v>
      </c>
      <c r="U14" s="43">
        <v>61</v>
      </c>
      <c r="V14" s="44" t="str">
        <f t="shared" si="2"/>
        <v>U05B</v>
      </c>
      <c r="W14" s="42">
        <f t="shared" si="3"/>
        <v>0</v>
      </c>
    </row>
    <row r="15" spans="1:23" ht="16.5" customHeight="1">
      <c r="A15" s="37" t="s">
        <v>42</v>
      </c>
      <c r="B15" s="22" t="s">
        <v>43</v>
      </c>
      <c r="C15" s="38">
        <v>0</v>
      </c>
      <c r="D15" s="21"/>
      <c r="E15" s="46" t="s">
        <v>44</v>
      </c>
      <c r="F15" s="47" t="s">
        <v>45</v>
      </c>
      <c r="G15" s="39">
        <v>56272</v>
      </c>
      <c r="H15" s="24"/>
      <c r="I15" s="18"/>
      <c r="J15" s="18"/>
      <c r="O15" s="40">
        <v>72</v>
      </c>
      <c r="P15" s="40">
        <v>7</v>
      </c>
      <c r="Q15" s="41" t="str">
        <f t="shared" si="0"/>
        <v>F12V</v>
      </c>
      <c r="R15" s="42">
        <f t="shared" si="1"/>
        <v>0</v>
      </c>
      <c r="S15" s="1" t="s">
        <v>20</v>
      </c>
      <c r="T15" s="40">
        <v>72</v>
      </c>
      <c r="U15" s="43">
        <v>61</v>
      </c>
      <c r="V15" s="44" t="str">
        <f t="shared" si="2"/>
        <v>U998</v>
      </c>
      <c r="W15" s="42">
        <f t="shared" si="3"/>
        <v>56272</v>
      </c>
    </row>
    <row r="16" spans="1:23" ht="16.5" customHeight="1">
      <c r="A16" s="37" t="s">
        <v>46</v>
      </c>
      <c r="B16" s="22" t="s">
        <v>47</v>
      </c>
      <c r="C16" s="38">
        <v>0</v>
      </c>
      <c r="D16" s="21"/>
      <c r="E16" s="48" t="s">
        <v>48</v>
      </c>
      <c r="F16" s="49"/>
      <c r="G16" s="50">
        <f>SUM(G9:G15)</f>
        <v>27913058</v>
      </c>
      <c r="H16" s="24"/>
      <c r="I16" s="51"/>
      <c r="J16" s="51"/>
      <c r="O16" s="40">
        <v>72</v>
      </c>
      <c r="P16" s="40">
        <v>7</v>
      </c>
      <c r="Q16" s="41" t="str">
        <f t="shared" si="0"/>
        <v>F12W</v>
      </c>
      <c r="R16" s="42">
        <f t="shared" si="1"/>
        <v>0</v>
      </c>
      <c r="S16" s="1" t="s">
        <v>20</v>
      </c>
      <c r="T16" s="52"/>
      <c r="U16" s="52"/>
      <c r="V16" s="44"/>
      <c r="W16" s="44"/>
    </row>
    <row r="17" spans="1:23" ht="16.5" customHeight="1">
      <c r="A17" s="37" t="s">
        <v>49</v>
      </c>
      <c r="B17" s="20" t="s">
        <v>50</v>
      </c>
      <c r="C17" s="38">
        <v>0</v>
      </c>
      <c r="D17" s="21"/>
      <c r="E17" s="53" t="str">
        <f>A31</f>
        <v>Totale Fondo incarichi</v>
      </c>
      <c r="F17" s="54"/>
      <c r="G17" s="55">
        <f>G16</f>
        <v>27913058</v>
      </c>
      <c r="H17" s="24"/>
      <c r="I17" s="51"/>
      <c r="J17" s="51"/>
      <c r="O17" s="40">
        <v>72</v>
      </c>
      <c r="P17" s="40">
        <v>7</v>
      </c>
      <c r="Q17" s="41" t="str">
        <f t="shared" si="0"/>
        <v>F998</v>
      </c>
      <c r="R17" s="42">
        <f t="shared" si="1"/>
        <v>0</v>
      </c>
      <c r="S17" s="1" t="s">
        <v>20</v>
      </c>
      <c r="T17" s="52"/>
      <c r="U17" s="52"/>
      <c r="V17" s="44"/>
      <c r="W17" s="44"/>
    </row>
    <row r="18" spans="1:23" ht="16.5" customHeight="1">
      <c r="A18" s="56" t="s">
        <v>51</v>
      </c>
      <c r="B18" s="57"/>
      <c r="C18" s="58">
        <f>SUM(C9:C17)</f>
        <v>30801309</v>
      </c>
      <c r="D18" s="21"/>
      <c r="E18" s="59" t="str">
        <f>A32</f>
        <v>Fondo per la retribuzione di risultato</v>
      </c>
      <c r="F18" s="60"/>
      <c r="G18" s="61"/>
      <c r="H18" s="24"/>
      <c r="I18" s="51"/>
      <c r="J18" s="51"/>
      <c r="O18" s="40"/>
      <c r="P18" s="40"/>
      <c r="Q18" s="41"/>
      <c r="R18" s="42"/>
      <c r="T18" s="52"/>
      <c r="U18" s="52"/>
      <c r="V18" s="44"/>
      <c r="W18" s="44"/>
    </row>
    <row r="19" spans="1:23" ht="16.5" customHeight="1">
      <c r="A19" s="62" t="s">
        <v>52</v>
      </c>
      <c r="B19" s="63"/>
      <c r="C19" s="64"/>
      <c r="D19" s="21"/>
      <c r="E19" s="35" t="s">
        <v>11</v>
      </c>
      <c r="F19" s="33"/>
      <c r="G19" s="34"/>
      <c r="H19" s="65"/>
      <c r="I19" s="51"/>
      <c r="J19" s="51"/>
      <c r="O19" s="40"/>
      <c r="P19" s="40"/>
      <c r="Q19" s="41"/>
      <c r="R19" s="42"/>
      <c r="T19" s="40"/>
      <c r="U19" s="43"/>
      <c r="V19" s="44"/>
      <c r="W19" s="42"/>
    </row>
    <row r="20" spans="1:23" ht="16.5" customHeight="1">
      <c r="A20" s="37" t="s">
        <v>53</v>
      </c>
      <c r="B20" s="22" t="s">
        <v>54</v>
      </c>
      <c r="C20" s="39">
        <v>0</v>
      </c>
      <c r="D20" s="21"/>
      <c r="E20" s="37" t="s">
        <v>55</v>
      </c>
      <c r="F20" s="22" t="s">
        <v>56</v>
      </c>
      <c r="G20" s="39">
        <v>455529</v>
      </c>
      <c r="H20" s="65"/>
      <c r="I20" s="51"/>
      <c r="J20" s="51"/>
      <c r="O20" s="40">
        <v>72</v>
      </c>
      <c r="P20" s="40">
        <v>9</v>
      </c>
      <c r="Q20" s="41" t="str">
        <f>B20</f>
        <v>F12X</v>
      </c>
      <c r="R20" s="42">
        <f>ROUND(C20,0)</f>
        <v>0</v>
      </c>
      <c r="S20" s="1" t="s">
        <v>20</v>
      </c>
      <c r="T20" s="40">
        <v>73</v>
      </c>
      <c r="U20" s="43">
        <v>61</v>
      </c>
      <c r="V20" s="44" t="str">
        <f>F20</f>
        <v>U05C</v>
      </c>
      <c r="W20" s="42">
        <f>ROUND(G20,0)</f>
        <v>455529</v>
      </c>
    </row>
    <row r="21" spans="1:23" ht="16.5" customHeight="1">
      <c r="A21" s="37" t="s">
        <v>57</v>
      </c>
      <c r="B21" s="22" t="s">
        <v>58</v>
      </c>
      <c r="C21" s="39">
        <v>0</v>
      </c>
      <c r="D21" s="21"/>
      <c r="E21" s="37" t="s">
        <v>59</v>
      </c>
      <c r="F21" s="22" t="s">
        <v>60</v>
      </c>
      <c r="G21" s="39">
        <v>0</v>
      </c>
      <c r="H21" s="18"/>
      <c r="I21" s="51"/>
      <c r="J21" s="51"/>
      <c r="O21" s="40">
        <v>72</v>
      </c>
      <c r="P21" s="40">
        <v>9</v>
      </c>
      <c r="Q21" s="41" t="str">
        <f>B21</f>
        <v>F12Y</v>
      </c>
      <c r="R21" s="42">
        <f>ROUND(C21,0)</f>
        <v>0</v>
      </c>
      <c r="S21" s="1" t="s">
        <v>20</v>
      </c>
      <c r="T21" s="40">
        <v>73</v>
      </c>
      <c r="U21" s="43">
        <v>61</v>
      </c>
      <c r="V21" s="44" t="str">
        <f>F21</f>
        <v>U05D</v>
      </c>
      <c r="W21" s="42">
        <f>ROUND(G21,0)</f>
        <v>0</v>
      </c>
    </row>
    <row r="22" spans="1:23" ht="16.5" customHeight="1">
      <c r="A22" s="37" t="s">
        <v>61</v>
      </c>
      <c r="B22" s="22" t="s">
        <v>62</v>
      </c>
      <c r="C22" s="39">
        <v>0</v>
      </c>
      <c r="D22" s="21"/>
      <c r="E22" s="37" t="s">
        <v>63</v>
      </c>
      <c r="F22" s="22" t="s">
        <v>64</v>
      </c>
      <c r="G22" s="39">
        <v>0</v>
      </c>
      <c r="H22" s="18"/>
      <c r="I22" s="51"/>
      <c r="J22" s="51"/>
      <c r="O22" s="40">
        <v>72</v>
      </c>
      <c r="P22" s="40">
        <v>9</v>
      </c>
      <c r="Q22" s="41" t="str">
        <f>B22</f>
        <v>F12Z</v>
      </c>
      <c r="R22" s="42">
        <f>ROUND(C22,0)</f>
        <v>0</v>
      </c>
      <c r="S22" s="1" t="s">
        <v>20</v>
      </c>
      <c r="T22" s="40">
        <v>73</v>
      </c>
      <c r="U22" s="43">
        <v>61</v>
      </c>
      <c r="V22" s="44" t="str">
        <f>F22</f>
        <v>U05E</v>
      </c>
      <c r="W22" s="42">
        <f>ROUND(G22,0)</f>
        <v>0</v>
      </c>
    </row>
    <row r="23" spans="1:23" ht="16.5" customHeight="1">
      <c r="A23" s="37" t="s">
        <v>65</v>
      </c>
      <c r="B23" s="66" t="s">
        <v>66</v>
      </c>
      <c r="C23" s="39">
        <v>0</v>
      </c>
      <c r="D23" s="21"/>
      <c r="E23" s="37" t="s">
        <v>67</v>
      </c>
      <c r="F23" s="22" t="s">
        <v>68</v>
      </c>
      <c r="G23" s="39">
        <v>181037</v>
      </c>
      <c r="H23" s="18"/>
      <c r="I23" s="51"/>
      <c r="J23" s="51"/>
      <c r="O23" s="40">
        <v>72</v>
      </c>
      <c r="P23" s="40">
        <v>9</v>
      </c>
      <c r="Q23" s="41" t="str">
        <f>B23</f>
        <v>F995</v>
      </c>
      <c r="R23" s="42">
        <f>ROUND(C23,0)</f>
        <v>0</v>
      </c>
      <c r="S23" s="1" t="s">
        <v>20</v>
      </c>
      <c r="T23" s="40">
        <v>73</v>
      </c>
      <c r="U23" s="43">
        <v>61</v>
      </c>
      <c r="V23" s="44" t="str">
        <f>F23</f>
        <v>U05F</v>
      </c>
      <c r="W23" s="42">
        <f>ROUND(G23,0)</f>
        <v>181037</v>
      </c>
    </row>
    <row r="24" spans="1:23" ht="16.5" customHeight="1">
      <c r="A24" s="56" t="s">
        <v>69</v>
      </c>
      <c r="B24" s="57"/>
      <c r="C24" s="50">
        <f>SUM(C20:C23)</f>
        <v>0</v>
      </c>
      <c r="D24" s="21"/>
      <c r="E24" s="46" t="s">
        <v>44</v>
      </c>
      <c r="F24" s="47" t="s">
        <v>45</v>
      </c>
      <c r="G24" s="39"/>
      <c r="H24" s="18"/>
      <c r="I24" s="51"/>
      <c r="J24" s="51"/>
      <c r="O24" s="40"/>
      <c r="P24" s="40"/>
      <c r="Q24" s="41"/>
      <c r="R24" s="42"/>
      <c r="T24" s="40">
        <v>73</v>
      </c>
      <c r="U24" s="43">
        <v>61</v>
      </c>
      <c r="V24" s="44" t="str">
        <f>F24</f>
        <v>U998</v>
      </c>
      <c r="W24" s="42">
        <f>ROUND(G24,0)</f>
        <v>0</v>
      </c>
    </row>
    <row r="25" spans="1:23" ht="16.5" customHeight="1">
      <c r="A25" s="67" t="s">
        <v>70</v>
      </c>
      <c r="B25" s="33"/>
      <c r="C25" s="34"/>
      <c r="D25" s="21"/>
      <c r="E25" s="48" t="s">
        <v>48</v>
      </c>
      <c r="F25" s="57"/>
      <c r="G25" s="50">
        <f>SUM(G20:G24)</f>
        <v>636566</v>
      </c>
      <c r="H25" s="18"/>
      <c r="I25" s="51"/>
      <c r="J25" s="51"/>
      <c r="O25" s="40"/>
      <c r="P25" s="40"/>
      <c r="Q25" s="41"/>
      <c r="R25" s="42"/>
      <c r="T25" s="52"/>
      <c r="U25" s="52"/>
      <c r="V25" s="44"/>
      <c r="W25" s="44"/>
    </row>
    <row r="26" spans="1:23" ht="16.5" customHeight="1">
      <c r="A26" s="37" t="s">
        <v>71</v>
      </c>
      <c r="B26" s="22" t="s">
        <v>72</v>
      </c>
      <c r="C26" s="39">
        <v>602075</v>
      </c>
      <c r="D26" s="21"/>
      <c r="E26" s="53" t="str">
        <f>A61</f>
        <v>Totale Fondo risultato</v>
      </c>
      <c r="F26" s="68"/>
      <c r="G26" s="69">
        <f>G25</f>
        <v>636566</v>
      </c>
      <c r="H26" s="18"/>
      <c r="I26" s="51"/>
      <c r="J26" s="51"/>
      <c r="O26" s="40">
        <v>72</v>
      </c>
      <c r="P26" s="40">
        <v>81</v>
      </c>
      <c r="Q26" s="41" t="str">
        <f>B26</f>
        <v>F27I</v>
      </c>
      <c r="R26" s="42">
        <f>ROUND(C26,0)</f>
        <v>602075</v>
      </c>
      <c r="S26" s="1" t="s">
        <v>20</v>
      </c>
      <c r="T26" s="43"/>
      <c r="U26" s="43"/>
      <c r="V26" s="44"/>
      <c r="W26" s="42"/>
    </row>
    <row r="27" spans="1:23" ht="16.5" customHeight="1">
      <c r="A27" s="37" t="s">
        <v>73</v>
      </c>
      <c r="B27" s="22" t="s">
        <v>74</v>
      </c>
      <c r="C27" s="39">
        <v>535596</v>
      </c>
      <c r="D27" s="21"/>
      <c r="E27" s="59" t="str">
        <f>A62</f>
        <v>Fondo per la retribuzione delle condizioni di lavoro</v>
      </c>
      <c r="F27" s="60"/>
      <c r="G27" s="61"/>
      <c r="H27" s="18"/>
      <c r="I27" s="18"/>
      <c r="J27" s="18"/>
      <c r="O27" s="40">
        <v>72</v>
      </c>
      <c r="P27" s="40">
        <v>81</v>
      </c>
      <c r="Q27" s="41" t="str">
        <f>B27</f>
        <v>F00P</v>
      </c>
      <c r="R27" s="42">
        <f>ROUND(C27,0)</f>
        <v>535596</v>
      </c>
      <c r="S27" s="1" t="s">
        <v>20</v>
      </c>
      <c r="T27" s="43"/>
      <c r="U27" s="43"/>
      <c r="V27" s="44"/>
      <c r="W27" s="42"/>
    </row>
    <row r="28" spans="1:23" ht="16.5" customHeight="1">
      <c r="A28" s="37" t="s">
        <v>75</v>
      </c>
      <c r="B28" s="22" t="s">
        <v>76</v>
      </c>
      <c r="C28" s="39"/>
      <c r="D28" s="21"/>
      <c r="E28" s="35" t="s">
        <v>11</v>
      </c>
      <c r="F28" s="33"/>
      <c r="G28" s="34"/>
      <c r="H28" s="18"/>
      <c r="I28" s="18"/>
      <c r="J28" s="18"/>
      <c r="O28" s="40">
        <v>72</v>
      </c>
      <c r="P28" s="40">
        <v>81</v>
      </c>
      <c r="Q28" s="41" t="str">
        <f>B28</f>
        <v>F01S</v>
      </c>
      <c r="R28" s="42">
        <f>ROUND(C28,0)</f>
        <v>0</v>
      </c>
      <c r="S28" s="1" t="s">
        <v>20</v>
      </c>
      <c r="T28" s="43"/>
      <c r="U28" s="43"/>
      <c r="V28" s="44"/>
      <c r="W28" s="42"/>
    </row>
    <row r="29" spans="1:23" ht="16.5" customHeight="1">
      <c r="A29" s="37" t="s">
        <v>77</v>
      </c>
      <c r="B29" s="22" t="s">
        <v>78</v>
      </c>
      <c r="C29" s="39">
        <v>26293</v>
      </c>
      <c r="D29" s="21"/>
      <c r="E29" s="37" t="s">
        <v>79</v>
      </c>
      <c r="F29" s="22" t="s">
        <v>80</v>
      </c>
      <c r="G29" s="39">
        <v>1318890</v>
      </c>
      <c r="H29" s="18"/>
      <c r="I29" s="18"/>
      <c r="J29" s="18"/>
      <c r="O29" s="40">
        <v>72</v>
      </c>
      <c r="P29" s="40">
        <v>81</v>
      </c>
      <c r="Q29" s="41" t="str">
        <f>B29</f>
        <v>F01P</v>
      </c>
      <c r="R29" s="42">
        <f>ROUND(C29,0)</f>
        <v>26293</v>
      </c>
      <c r="S29" s="1" t="s">
        <v>20</v>
      </c>
      <c r="T29" s="40">
        <v>74</v>
      </c>
      <c r="U29" s="43">
        <v>61</v>
      </c>
      <c r="V29" s="44" t="str">
        <f aca="true" t="shared" si="4" ref="V29:V34">F29</f>
        <v>U05G</v>
      </c>
      <c r="W29" s="42">
        <f aca="true" t="shared" si="5" ref="W29:W34">ROUND(G29,0)</f>
        <v>1318890</v>
      </c>
    </row>
    <row r="30" spans="1:23" ht="16.5" customHeight="1">
      <c r="A30" s="56" t="s">
        <v>81</v>
      </c>
      <c r="B30" s="57"/>
      <c r="C30" s="58">
        <f>SUM(C26:C29)</f>
        <v>1163964</v>
      </c>
      <c r="D30" s="21"/>
      <c r="E30" s="37" t="s">
        <v>82</v>
      </c>
      <c r="F30" s="22" t="s">
        <v>83</v>
      </c>
      <c r="G30" s="39">
        <v>3347109</v>
      </c>
      <c r="H30" s="18"/>
      <c r="I30" s="18"/>
      <c r="J30" s="18"/>
      <c r="O30" s="40"/>
      <c r="P30" s="40"/>
      <c r="Q30" s="41"/>
      <c r="R30" s="42"/>
      <c r="T30" s="40">
        <v>74</v>
      </c>
      <c r="U30" s="43">
        <v>61</v>
      </c>
      <c r="V30" s="44" t="str">
        <f t="shared" si="4"/>
        <v>U05H</v>
      </c>
      <c r="W30" s="42">
        <f t="shared" si="5"/>
        <v>3347109</v>
      </c>
    </row>
    <row r="31" spans="1:23" ht="16.5" customHeight="1">
      <c r="A31" s="53" t="s">
        <v>84</v>
      </c>
      <c r="B31" s="68"/>
      <c r="C31" s="70">
        <f>C18+C24-C30</f>
        <v>29637345</v>
      </c>
      <c r="D31" s="21"/>
      <c r="E31" s="37" t="s">
        <v>85</v>
      </c>
      <c r="F31" s="22" t="s">
        <v>86</v>
      </c>
      <c r="G31" s="39">
        <v>91181</v>
      </c>
      <c r="H31" s="18"/>
      <c r="I31" s="18"/>
      <c r="J31" s="18"/>
      <c r="O31" s="40"/>
      <c r="P31" s="40"/>
      <c r="Q31" s="41"/>
      <c r="R31" s="42"/>
      <c r="T31" s="40">
        <v>74</v>
      </c>
      <c r="U31" s="43">
        <v>61</v>
      </c>
      <c r="V31" s="44" t="str">
        <f t="shared" si="4"/>
        <v>U05J</v>
      </c>
      <c r="W31" s="42">
        <f t="shared" si="5"/>
        <v>91181</v>
      </c>
    </row>
    <row r="32" spans="1:23" ht="16.5" customHeight="1">
      <c r="A32" s="59" t="s">
        <v>87</v>
      </c>
      <c r="B32" s="60"/>
      <c r="C32" s="61"/>
      <c r="D32" s="21"/>
      <c r="E32" s="37" t="s">
        <v>88</v>
      </c>
      <c r="F32" s="22" t="s">
        <v>89</v>
      </c>
      <c r="G32" s="39">
        <v>14516</v>
      </c>
      <c r="H32" s="18"/>
      <c r="I32" s="18"/>
      <c r="J32" s="18"/>
      <c r="O32" s="40"/>
      <c r="P32" s="40"/>
      <c r="Q32" s="41"/>
      <c r="R32" s="42"/>
      <c r="T32" s="40">
        <v>74</v>
      </c>
      <c r="U32" s="43">
        <v>61</v>
      </c>
      <c r="V32" s="44" t="str">
        <f t="shared" si="4"/>
        <v>U05K</v>
      </c>
      <c r="W32" s="42">
        <f t="shared" si="5"/>
        <v>14516</v>
      </c>
    </row>
    <row r="33" spans="1:23" ht="16.5" customHeight="1">
      <c r="A33" s="32" t="s">
        <v>10</v>
      </c>
      <c r="B33" s="33"/>
      <c r="C33" s="34"/>
      <c r="D33" s="21"/>
      <c r="E33" s="37" t="s">
        <v>90</v>
      </c>
      <c r="F33" s="22" t="s">
        <v>91</v>
      </c>
      <c r="G33" s="39"/>
      <c r="H33" s="18"/>
      <c r="I33" s="18"/>
      <c r="J33" s="18"/>
      <c r="T33" s="40">
        <v>74</v>
      </c>
      <c r="U33" s="43">
        <v>61</v>
      </c>
      <c r="V33" s="44" t="str">
        <f t="shared" si="4"/>
        <v>U05L</v>
      </c>
      <c r="W33" s="42">
        <f t="shared" si="5"/>
        <v>0</v>
      </c>
    </row>
    <row r="34" spans="1:23" ht="16.5" customHeight="1">
      <c r="A34" s="37" t="s">
        <v>92</v>
      </c>
      <c r="B34" s="22" t="s">
        <v>93</v>
      </c>
      <c r="C34" s="39">
        <v>2250958</v>
      </c>
      <c r="D34" s="21"/>
      <c r="E34" s="46" t="s">
        <v>44</v>
      </c>
      <c r="F34" s="47" t="s">
        <v>45</v>
      </c>
      <c r="G34" s="39">
        <v>816013</v>
      </c>
      <c r="H34" s="18"/>
      <c r="I34" s="18"/>
      <c r="J34" s="18"/>
      <c r="O34" s="40">
        <v>73</v>
      </c>
      <c r="P34" s="40">
        <v>7</v>
      </c>
      <c r="Q34" s="41" t="str">
        <f aca="true" t="shared" si="6" ref="Q34:Q40">B34</f>
        <v>F13J</v>
      </c>
      <c r="R34" s="42">
        <f aca="true" t="shared" si="7" ref="R34:R40">ROUND(C34,0)</f>
        <v>2250958</v>
      </c>
      <c r="S34" s="1" t="s">
        <v>20</v>
      </c>
      <c r="T34" s="40">
        <v>74</v>
      </c>
      <c r="U34" s="43">
        <v>61</v>
      </c>
      <c r="V34" s="44" t="str">
        <f t="shared" si="4"/>
        <v>U998</v>
      </c>
      <c r="W34" s="42">
        <f t="shared" si="5"/>
        <v>816013</v>
      </c>
    </row>
    <row r="35" spans="1:23" ht="16.5" customHeight="1">
      <c r="A35" s="37" t="s">
        <v>94</v>
      </c>
      <c r="B35" s="22" t="s">
        <v>95</v>
      </c>
      <c r="C35" s="39">
        <v>280638</v>
      </c>
      <c r="D35" s="71"/>
      <c r="E35" s="48" t="s">
        <v>48</v>
      </c>
      <c r="F35" s="57"/>
      <c r="G35" s="50">
        <f>SUM(G29:G34)</f>
        <v>5587709</v>
      </c>
      <c r="H35" s="18"/>
      <c r="I35" s="18"/>
      <c r="J35" s="18"/>
      <c r="O35" s="40">
        <v>73</v>
      </c>
      <c r="P35" s="40">
        <v>7</v>
      </c>
      <c r="Q35" s="41" t="str">
        <f t="shared" si="6"/>
        <v>F13K</v>
      </c>
      <c r="R35" s="42">
        <f t="shared" si="7"/>
        <v>280638</v>
      </c>
      <c r="S35" s="1" t="s">
        <v>20</v>
      </c>
      <c r="U35" s="44"/>
      <c r="V35" s="44"/>
      <c r="W35" s="44"/>
    </row>
    <row r="36" spans="1:23" s="8" customFormat="1" ht="16.5" customHeight="1">
      <c r="A36" s="37" t="s">
        <v>96</v>
      </c>
      <c r="B36" s="22" t="s">
        <v>97</v>
      </c>
      <c r="C36" s="39">
        <v>0</v>
      </c>
      <c r="D36" s="71"/>
      <c r="E36" s="53" t="str">
        <f>A86</f>
        <v>Totale Fondo condizioni di lavoro</v>
      </c>
      <c r="F36" s="72"/>
      <c r="G36" s="73">
        <f>G35</f>
        <v>5587709</v>
      </c>
      <c r="H36" s="18"/>
      <c r="I36" s="18"/>
      <c r="J36" s="18"/>
      <c r="O36" s="40">
        <v>73</v>
      </c>
      <c r="P36" s="40">
        <v>7</v>
      </c>
      <c r="Q36" s="41" t="str">
        <f t="shared" si="6"/>
        <v>F13L</v>
      </c>
      <c r="R36" s="42">
        <f t="shared" si="7"/>
        <v>0</v>
      </c>
      <c r="S36" s="1" t="s">
        <v>20</v>
      </c>
      <c r="U36" s="52"/>
      <c r="V36" s="52"/>
      <c r="W36" s="52"/>
    </row>
    <row r="37" spans="1:23" s="8" customFormat="1" ht="16.5" customHeight="1">
      <c r="A37" s="37" t="s">
        <v>98</v>
      </c>
      <c r="B37" s="22" t="s">
        <v>99</v>
      </c>
      <c r="C37" s="39">
        <v>0</v>
      </c>
      <c r="D37" s="71"/>
      <c r="E37" s="59" t="s">
        <v>100</v>
      </c>
      <c r="F37" s="60"/>
      <c r="G37" s="61"/>
      <c r="H37" s="1"/>
      <c r="I37" s="18"/>
      <c r="J37" s="18"/>
      <c r="O37" s="40">
        <v>73</v>
      </c>
      <c r="P37" s="40">
        <v>7</v>
      </c>
      <c r="Q37" s="41" t="str">
        <f t="shared" si="6"/>
        <v>F13M</v>
      </c>
      <c r="R37" s="42">
        <f t="shared" si="7"/>
        <v>0</v>
      </c>
      <c r="S37" s="1" t="s">
        <v>20</v>
      </c>
      <c r="T37" s="52"/>
      <c r="U37" s="52"/>
      <c r="V37" s="52"/>
      <c r="W37" s="52"/>
    </row>
    <row r="38" spans="1:23" ht="16.5" customHeight="1">
      <c r="A38" s="37" t="s">
        <v>101</v>
      </c>
      <c r="B38" s="22" t="s">
        <v>102</v>
      </c>
      <c r="C38" s="39">
        <v>0</v>
      </c>
      <c r="D38" s="71"/>
      <c r="E38" s="35" t="s">
        <v>11</v>
      </c>
      <c r="F38" s="33"/>
      <c r="G38" s="34"/>
      <c r="H38" s="8"/>
      <c r="I38" s="18"/>
      <c r="J38" s="18"/>
      <c r="O38" s="40">
        <v>73</v>
      </c>
      <c r="P38" s="40">
        <v>7</v>
      </c>
      <c r="Q38" s="41" t="str">
        <f t="shared" si="6"/>
        <v>F14S</v>
      </c>
      <c r="R38" s="42">
        <f t="shared" si="7"/>
        <v>0</v>
      </c>
      <c r="S38" s="1" t="s">
        <v>20</v>
      </c>
      <c r="T38" s="44"/>
      <c r="U38" s="44"/>
      <c r="V38" s="44"/>
      <c r="W38" s="44"/>
    </row>
    <row r="39" spans="1:23" ht="16.5" customHeight="1">
      <c r="A39" s="37" t="s">
        <v>103</v>
      </c>
      <c r="B39" s="22" t="s">
        <v>104</v>
      </c>
      <c r="C39" s="39">
        <v>0</v>
      </c>
      <c r="D39" s="71"/>
      <c r="E39" s="37" t="s">
        <v>105</v>
      </c>
      <c r="F39" s="22" t="s">
        <v>106</v>
      </c>
      <c r="G39" s="39">
        <v>1135216</v>
      </c>
      <c r="H39" s="8"/>
      <c r="I39" s="18"/>
      <c r="J39" s="18"/>
      <c r="O39" s="40">
        <v>73</v>
      </c>
      <c r="P39" s="40">
        <v>7</v>
      </c>
      <c r="Q39" s="41" t="str">
        <f t="shared" si="6"/>
        <v>F13N</v>
      </c>
      <c r="R39" s="42">
        <f t="shared" si="7"/>
        <v>0</v>
      </c>
      <c r="S39" s="1" t="s">
        <v>20</v>
      </c>
      <c r="T39" s="40">
        <v>75</v>
      </c>
      <c r="U39" s="43">
        <v>61</v>
      </c>
      <c r="V39" s="44" t="str">
        <f>F39</f>
        <v>U05M</v>
      </c>
      <c r="W39" s="42">
        <f>ROUND(G39,0)</f>
        <v>1135216</v>
      </c>
    </row>
    <row r="40" spans="1:23" ht="16.5" customHeight="1">
      <c r="A40" s="37" t="s">
        <v>49</v>
      </c>
      <c r="B40" s="20" t="s">
        <v>50</v>
      </c>
      <c r="C40" s="39">
        <v>0</v>
      </c>
      <c r="D40" s="71"/>
      <c r="E40" s="48" t="s">
        <v>48</v>
      </c>
      <c r="F40" s="57"/>
      <c r="G40" s="50">
        <f>G39</f>
        <v>1135216</v>
      </c>
      <c r="H40" s="8"/>
      <c r="I40" s="18"/>
      <c r="J40" s="18"/>
      <c r="O40" s="40">
        <v>73</v>
      </c>
      <c r="P40" s="40">
        <v>7</v>
      </c>
      <c r="Q40" s="41" t="str">
        <f t="shared" si="6"/>
        <v>F998</v>
      </c>
      <c r="R40" s="42">
        <f t="shared" si="7"/>
        <v>0</v>
      </c>
      <c r="S40" s="1" t="s">
        <v>20</v>
      </c>
      <c r="T40" s="44" t="s">
        <v>107</v>
      </c>
      <c r="U40" s="44"/>
      <c r="V40" s="44"/>
      <c r="W40" s="44"/>
    </row>
    <row r="41" spans="1:23" ht="16.5" customHeight="1">
      <c r="A41" s="56" t="s">
        <v>51</v>
      </c>
      <c r="B41" s="57"/>
      <c r="C41" s="50">
        <f>SUM(C34:C40)</f>
        <v>2531596</v>
      </c>
      <c r="D41" s="71"/>
      <c r="E41" s="53" t="s">
        <v>108</v>
      </c>
      <c r="F41" s="72"/>
      <c r="G41" s="74">
        <f>G40</f>
        <v>1135216</v>
      </c>
      <c r="H41" s="8"/>
      <c r="I41" s="18"/>
      <c r="J41" s="18"/>
      <c r="T41" s="44"/>
      <c r="U41" s="44"/>
      <c r="V41" s="44"/>
      <c r="W41" s="44"/>
    </row>
    <row r="42" spans="1:23" ht="16.5" customHeight="1">
      <c r="A42" s="62" t="s">
        <v>52</v>
      </c>
      <c r="B42" s="63"/>
      <c r="C42" s="64"/>
      <c r="D42" s="71"/>
      <c r="E42" s="75"/>
      <c r="F42" s="76"/>
      <c r="G42" s="77"/>
      <c r="I42" s="18"/>
      <c r="J42" s="18"/>
      <c r="O42" s="40"/>
      <c r="P42" s="40"/>
      <c r="Q42" s="41"/>
      <c r="R42" s="42"/>
      <c r="T42" s="44"/>
      <c r="U42" s="44"/>
      <c r="V42" s="44"/>
      <c r="W42" s="44"/>
    </row>
    <row r="43" spans="1:23" ht="16.5" customHeight="1">
      <c r="A43" s="37" t="s">
        <v>109</v>
      </c>
      <c r="B43" s="22" t="s">
        <v>110</v>
      </c>
      <c r="C43" s="39">
        <v>447205</v>
      </c>
      <c r="D43" s="71"/>
      <c r="E43" s="75"/>
      <c r="F43" s="76"/>
      <c r="G43" s="77"/>
      <c r="I43" s="18"/>
      <c r="J43" s="18"/>
      <c r="O43" s="40">
        <v>73</v>
      </c>
      <c r="P43" s="40">
        <v>9</v>
      </c>
      <c r="Q43" s="41" t="str">
        <f>B43</f>
        <v>F13O</v>
      </c>
      <c r="R43" s="42">
        <f>ROUND(C43,0)</f>
        <v>447205</v>
      </c>
      <c r="S43" s="1" t="s">
        <v>20</v>
      </c>
      <c r="T43" s="44"/>
      <c r="U43" s="44"/>
      <c r="V43" s="44"/>
      <c r="W43" s="44"/>
    </row>
    <row r="44" spans="1:23" ht="16.5" customHeight="1">
      <c r="A44" s="37" t="s">
        <v>111</v>
      </c>
      <c r="B44" s="22" t="s">
        <v>112</v>
      </c>
      <c r="C44" s="39">
        <v>0</v>
      </c>
      <c r="D44" s="71"/>
      <c r="E44" s="75"/>
      <c r="F44" s="76"/>
      <c r="G44" s="77"/>
      <c r="I44" s="18"/>
      <c r="J44" s="18"/>
      <c r="O44" s="40">
        <v>73</v>
      </c>
      <c r="P44" s="40">
        <v>9</v>
      </c>
      <c r="Q44" s="41" t="str">
        <f aca="true" t="shared" si="8" ref="Q44:Q51">B44</f>
        <v>F13P</v>
      </c>
      <c r="R44" s="42">
        <f aca="true" t="shared" si="9" ref="R44:R51">ROUND(C44,0)</f>
        <v>0</v>
      </c>
      <c r="S44" s="1" t="s">
        <v>20</v>
      </c>
      <c r="T44" s="44"/>
      <c r="U44" s="44"/>
      <c r="V44" s="44"/>
      <c r="W44" s="44"/>
    </row>
    <row r="45" spans="1:23" ht="16.5" customHeight="1">
      <c r="A45" s="37" t="s">
        <v>113</v>
      </c>
      <c r="B45" s="22" t="s">
        <v>114</v>
      </c>
      <c r="C45" s="39">
        <v>541186</v>
      </c>
      <c r="D45" s="71"/>
      <c r="E45" s="75"/>
      <c r="F45" s="76"/>
      <c r="G45" s="77"/>
      <c r="I45" s="18"/>
      <c r="J45" s="18"/>
      <c r="O45" s="40">
        <v>73</v>
      </c>
      <c r="P45" s="40">
        <v>9</v>
      </c>
      <c r="Q45" s="41" t="str">
        <f t="shared" si="8"/>
        <v>F13Q</v>
      </c>
      <c r="R45" s="42">
        <f t="shared" si="9"/>
        <v>541186</v>
      </c>
      <c r="S45" s="1" t="s">
        <v>20</v>
      </c>
      <c r="T45" s="44"/>
      <c r="U45" s="44"/>
      <c r="V45" s="44"/>
      <c r="W45" s="44"/>
    </row>
    <row r="46" spans="1:23" ht="16.5" customHeight="1">
      <c r="A46" s="37" t="s">
        <v>115</v>
      </c>
      <c r="B46" s="22" t="s">
        <v>116</v>
      </c>
      <c r="C46" s="39">
        <v>0</v>
      </c>
      <c r="D46" s="71"/>
      <c r="E46" s="75"/>
      <c r="F46" s="76"/>
      <c r="G46" s="77"/>
      <c r="I46" s="18"/>
      <c r="J46" s="18"/>
      <c r="O46" s="40">
        <v>73</v>
      </c>
      <c r="P46" s="40">
        <v>9</v>
      </c>
      <c r="Q46" s="41" t="str">
        <f t="shared" si="8"/>
        <v>F13R</v>
      </c>
      <c r="R46" s="42">
        <f t="shared" si="9"/>
        <v>0</v>
      </c>
      <c r="S46" s="1" t="s">
        <v>20</v>
      </c>
      <c r="T46" s="44"/>
      <c r="U46" s="44"/>
      <c r="V46" s="44"/>
      <c r="W46" s="44"/>
    </row>
    <row r="47" spans="1:23" ht="16.5" customHeight="1">
      <c r="A47" s="37" t="s">
        <v>117</v>
      </c>
      <c r="B47" s="22" t="s">
        <v>118</v>
      </c>
      <c r="C47" s="39">
        <v>0</v>
      </c>
      <c r="D47" s="71"/>
      <c r="E47" s="75"/>
      <c r="F47" s="76"/>
      <c r="G47" s="77"/>
      <c r="I47" s="18"/>
      <c r="J47" s="18"/>
      <c r="O47" s="40">
        <v>73</v>
      </c>
      <c r="P47" s="40">
        <v>9</v>
      </c>
      <c r="Q47" s="41" t="str">
        <f t="shared" si="8"/>
        <v>F13S</v>
      </c>
      <c r="R47" s="42">
        <f t="shared" si="9"/>
        <v>0</v>
      </c>
      <c r="S47" s="1" t="s">
        <v>20</v>
      </c>
      <c r="T47" s="44"/>
      <c r="U47" s="44"/>
      <c r="V47" s="44"/>
      <c r="W47" s="44"/>
    </row>
    <row r="48" spans="1:23" ht="16.5" customHeight="1">
      <c r="A48" s="37" t="s">
        <v>119</v>
      </c>
      <c r="B48" s="22" t="s">
        <v>120</v>
      </c>
      <c r="C48" s="39">
        <v>220957</v>
      </c>
      <c r="D48" s="71"/>
      <c r="E48" s="75"/>
      <c r="F48" s="76"/>
      <c r="G48" s="77"/>
      <c r="I48" s="18"/>
      <c r="J48" s="18"/>
      <c r="O48" s="40">
        <v>73</v>
      </c>
      <c r="P48" s="40">
        <v>9</v>
      </c>
      <c r="Q48" s="41" t="str">
        <f t="shared" si="8"/>
        <v>F13T</v>
      </c>
      <c r="R48" s="42">
        <f t="shared" si="9"/>
        <v>220957</v>
      </c>
      <c r="S48" s="1" t="s">
        <v>20</v>
      </c>
      <c r="T48" s="44"/>
      <c r="U48" s="44"/>
      <c r="V48" s="44"/>
      <c r="W48" s="44"/>
    </row>
    <row r="49" spans="1:23" ht="16.5" customHeight="1">
      <c r="A49" s="37" t="s">
        <v>121</v>
      </c>
      <c r="B49" s="22" t="s">
        <v>122</v>
      </c>
      <c r="C49" s="39"/>
      <c r="D49" s="71"/>
      <c r="E49" s="75"/>
      <c r="F49" s="76"/>
      <c r="G49" s="77"/>
      <c r="I49" s="18"/>
      <c r="J49" s="18"/>
      <c r="O49" s="40">
        <v>73</v>
      </c>
      <c r="P49" s="40">
        <v>9</v>
      </c>
      <c r="Q49" s="41" t="str">
        <f t="shared" si="8"/>
        <v>F13U</v>
      </c>
      <c r="R49" s="42">
        <f t="shared" si="9"/>
        <v>0</v>
      </c>
      <c r="S49" s="1" t="s">
        <v>20</v>
      </c>
      <c r="T49" s="44"/>
      <c r="U49" s="44"/>
      <c r="V49" s="44"/>
      <c r="W49" s="44"/>
    </row>
    <row r="50" spans="1:23" ht="16.5" customHeight="1">
      <c r="A50" s="37" t="s">
        <v>65</v>
      </c>
      <c r="B50" s="66" t="s">
        <v>66</v>
      </c>
      <c r="C50" s="39"/>
      <c r="D50" s="71"/>
      <c r="E50" s="75"/>
      <c r="F50" s="76"/>
      <c r="G50" s="77"/>
      <c r="I50" s="18"/>
      <c r="J50" s="18"/>
      <c r="O50" s="40">
        <v>73</v>
      </c>
      <c r="P50" s="40">
        <v>9</v>
      </c>
      <c r="Q50" s="41" t="str">
        <f t="shared" si="8"/>
        <v>F995</v>
      </c>
      <c r="R50" s="42">
        <f t="shared" si="9"/>
        <v>0</v>
      </c>
      <c r="S50" s="1" t="s">
        <v>20</v>
      </c>
      <c r="T50" s="44"/>
      <c r="U50" s="44"/>
      <c r="V50" s="44"/>
      <c r="W50" s="44"/>
    </row>
    <row r="51" spans="1:19" ht="16.5" customHeight="1">
      <c r="A51" s="37" t="s">
        <v>123</v>
      </c>
      <c r="B51" s="22" t="s">
        <v>124</v>
      </c>
      <c r="C51" s="39"/>
      <c r="D51" s="71"/>
      <c r="E51" s="78"/>
      <c r="F51" s="79"/>
      <c r="G51" s="80"/>
      <c r="O51" s="40">
        <v>73</v>
      </c>
      <c r="P51" s="40">
        <v>9</v>
      </c>
      <c r="Q51" s="41" t="str">
        <f t="shared" si="8"/>
        <v>F999</v>
      </c>
      <c r="R51" s="42">
        <f t="shared" si="9"/>
        <v>0</v>
      </c>
      <c r="S51" s="1" t="s">
        <v>20</v>
      </c>
    </row>
    <row r="52" spans="1:23" ht="16.5" customHeight="1">
      <c r="A52" s="56" t="s">
        <v>69</v>
      </c>
      <c r="B52" s="57"/>
      <c r="C52" s="50">
        <f>SUM(C43:C51)</f>
        <v>1209348</v>
      </c>
      <c r="D52" s="71"/>
      <c r="E52" s="75"/>
      <c r="F52" s="76"/>
      <c r="G52" s="81"/>
      <c r="I52" s="8"/>
      <c r="J52" s="8"/>
      <c r="O52" s="40"/>
      <c r="P52" s="40"/>
      <c r="Q52" s="41"/>
      <c r="R52" s="42"/>
      <c r="T52" s="44"/>
      <c r="U52" s="44"/>
      <c r="V52" s="44"/>
      <c r="W52" s="44"/>
    </row>
    <row r="53" spans="1:23" ht="16.5" customHeight="1">
      <c r="A53" s="67" t="s">
        <v>70</v>
      </c>
      <c r="B53" s="33"/>
      <c r="C53" s="34"/>
      <c r="D53" s="21"/>
      <c r="E53" s="75"/>
      <c r="F53" s="76"/>
      <c r="G53" s="81"/>
      <c r="I53" s="8"/>
      <c r="J53" s="8"/>
      <c r="O53" s="40"/>
      <c r="P53" s="40"/>
      <c r="Q53" s="41"/>
      <c r="R53" s="42"/>
      <c r="T53" s="44"/>
      <c r="U53" s="44"/>
      <c r="V53" s="44"/>
      <c r="W53" s="44"/>
    </row>
    <row r="54" spans="1:23" ht="16.5" customHeight="1">
      <c r="A54" s="37" t="s">
        <v>125</v>
      </c>
      <c r="B54" s="22" t="s">
        <v>126</v>
      </c>
      <c r="C54" s="39">
        <v>0</v>
      </c>
      <c r="D54" s="21"/>
      <c r="E54" s="75"/>
      <c r="F54" s="76"/>
      <c r="G54" s="81"/>
      <c r="I54" s="8"/>
      <c r="J54" s="8"/>
      <c r="O54" s="40">
        <v>73</v>
      </c>
      <c r="P54" s="40">
        <v>81</v>
      </c>
      <c r="Q54" s="41" t="str">
        <f aca="true" t="shared" si="10" ref="Q54:Q59">B54</f>
        <v>F13V</v>
      </c>
      <c r="R54" s="42">
        <f aca="true" t="shared" si="11" ref="R54:R59">ROUND(C54,0)</f>
        <v>0</v>
      </c>
      <c r="S54" s="1" t="s">
        <v>20</v>
      </c>
      <c r="T54" s="44"/>
      <c r="U54" s="44"/>
      <c r="V54" s="44"/>
      <c r="W54" s="44"/>
    </row>
    <row r="55" spans="1:23" ht="16.5" customHeight="1">
      <c r="A55" s="37" t="s">
        <v>127</v>
      </c>
      <c r="B55" s="22" t="s">
        <v>128</v>
      </c>
      <c r="C55" s="39">
        <v>0</v>
      </c>
      <c r="D55" s="21"/>
      <c r="E55" s="75"/>
      <c r="F55" s="76"/>
      <c r="G55" s="81"/>
      <c r="I55" s="8"/>
      <c r="J55" s="8"/>
      <c r="O55" s="40">
        <v>73</v>
      </c>
      <c r="P55" s="40">
        <v>81</v>
      </c>
      <c r="Q55" s="41" t="str">
        <f t="shared" si="10"/>
        <v>F13W</v>
      </c>
      <c r="R55" s="42">
        <f t="shared" si="11"/>
        <v>0</v>
      </c>
      <c r="S55" s="1" t="s">
        <v>20</v>
      </c>
      <c r="T55" s="44"/>
      <c r="U55" s="44"/>
      <c r="V55" s="44"/>
      <c r="W55" s="44"/>
    </row>
    <row r="56" spans="1:23" ht="16.5" customHeight="1">
      <c r="A56" s="37" t="s">
        <v>71</v>
      </c>
      <c r="B56" s="22" t="s">
        <v>72</v>
      </c>
      <c r="C56" s="39">
        <v>223578</v>
      </c>
      <c r="D56" s="21"/>
      <c r="E56" s="75"/>
      <c r="F56" s="76"/>
      <c r="G56" s="81"/>
      <c r="O56" s="40">
        <v>73</v>
      </c>
      <c r="P56" s="40">
        <v>81</v>
      </c>
      <c r="Q56" s="41" t="str">
        <f t="shared" si="10"/>
        <v>F27I</v>
      </c>
      <c r="R56" s="42">
        <f t="shared" si="11"/>
        <v>223578</v>
      </c>
      <c r="S56" s="1" t="s">
        <v>20</v>
      </c>
      <c r="T56" s="44"/>
      <c r="U56" s="44"/>
      <c r="V56" s="44"/>
      <c r="W56" s="44"/>
    </row>
    <row r="57" spans="1:23" ht="16.5" customHeight="1">
      <c r="A57" s="37" t="s">
        <v>129</v>
      </c>
      <c r="B57" s="22" t="s">
        <v>74</v>
      </c>
      <c r="C57" s="39">
        <v>447205</v>
      </c>
      <c r="D57" s="21"/>
      <c r="E57" s="75"/>
      <c r="F57" s="76"/>
      <c r="G57" s="81"/>
      <c r="O57" s="40">
        <v>73</v>
      </c>
      <c r="P57" s="40">
        <v>81</v>
      </c>
      <c r="Q57" s="41" t="str">
        <f t="shared" si="10"/>
        <v>F00P</v>
      </c>
      <c r="R57" s="42">
        <f t="shared" si="11"/>
        <v>447205</v>
      </c>
      <c r="S57" s="1" t="s">
        <v>20</v>
      </c>
      <c r="T57" s="44"/>
      <c r="U57" s="44"/>
      <c r="V57" s="44"/>
      <c r="W57" s="44"/>
    </row>
    <row r="58" spans="1:23" ht="16.5" customHeight="1">
      <c r="A58" s="37" t="s">
        <v>130</v>
      </c>
      <c r="B58" s="22" t="s">
        <v>76</v>
      </c>
      <c r="C58" s="39"/>
      <c r="D58" s="21"/>
      <c r="E58" s="78"/>
      <c r="F58" s="79"/>
      <c r="G58" s="80"/>
      <c r="O58" s="40">
        <v>73</v>
      </c>
      <c r="P58" s="40">
        <v>81</v>
      </c>
      <c r="Q58" s="41" t="str">
        <f t="shared" si="10"/>
        <v>F01S</v>
      </c>
      <c r="R58" s="42">
        <f t="shared" si="11"/>
        <v>0</v>
      </c>
      <c r="S58" s="1" t="s">
        <v>20</v>
      </c>
      <c r="T58" s="44"/>
      <c r="U58" s="44"/>
      <c r="V58" s="44"/>
      <c r="W58" s="44"/>
    </row>
    <row r="59" spans="1:19" ht="16.5" customHeight="1">
      <c r="A59" s="37" t="s">
        <v>77</v>
      </c>
      <c r="B59" s="22" t="s">
        <v>78</v>
      </c>
      <c r="C59" s="39"/>
      <c r="D59" s="21"/>
      <c r="E59" s="78"/>
      <c r="F59" s="79"/>
      <c r="G59" s="80"/>
      <c r="O59" s="40">
        <v>73</v>
      </c>
      <c r="P59" s="40">
        <v>81</v>
      </c>
      <c r="Q59" s="41" t="str">
        <f t="shared" si="10"/>
        <v>F01P</v>
      </c>
      <c r="R59" s="42">
        <f t="shared" si="11"/>
        <v>0</v>
      </c>
      <c r="S59" s="1" t="s">
        <v>20</v>
      </c>
    </row>
    <row r="60" spans="1:18" ht="16.5" customHeight="1">
      <c r="A60" s="56" t="s">
        <v>81</v>
      </c>
      <c r="B60" s="57"/>
      <c r="C60" s="58">
        <f>SUM(C54:C59)</f>
        <v>670783</v>
      </c>
      <c r="D60" s="21"/>
      <c r="E60" s="78"/>
      <c r="F60" s="79"/>
      <c r="G60" s="80"/>
      <c r="O60" s="40"/>
      <c r="P60" s="40"/>
      <c r="Q60" s="41"/>
      <c r="R60" s="42"/>
    </row>
    <row r="61" spans="1:18" ht="16.5" customHeight="1">
      <c r="A61" s="53" t="s">
        <v>131</v>
      </c>
      <c r="B61" s="68"/>
      <c r="C61" s="69">
        <f>C41+C52-C60</f>
        <v>3070161</v>
      </c>
      <c r="D61" s="21"/>
      <c r="E61" s="78"/>
      <c r="F61" s="79"/>
      <c r="G61" s="80"/>
      <c r="O61" s="40"/>
      <c r="P61" s="40"/>
      <c r="Q61" s="41"/>
      <c r="R61" s="42"/>
    </row>
    <row r="62" spans="1:18" ht="16.5" customHeight="1">
      <c r="A62" s="59" t="s">
        <v>132</v>
      </c>
      <c r="B62" s="60"/>
      <c r="C62" s="61"/>
      <c r="D62" s="21"/>
      <c r="E62" s="78"/>
      <c r="F62" s="79"/>
      <c r="G62" s="80"/>
      <c r="O62" s="40"/>
      <c r="P62" s="40"/>
      <c r="Q62" s="41"/>
      <c r="R62" s="42"/>
    </row>
    <row r="63" spans="1:18" ht="16.5" customHeight="1">
      <c r="A63" s="32" t="s">
        <v>10</v>
      </c>
      <c r="B63" s="33"/>
      <c r="C63" s="34"/>
      <c r="D63" s="21"/>
      <c r="E63" s="78"/>
      <c r="F63" s="79"/>
      <c r="G63" s="80"/>
      <c r="O63" s="40"/>
      <c r="P63" s="40"/>
      <c r="Q63" s="41"/>
      <c r="R63" s="42"/>
    </row>
    <row r="64" spans="1:19" ht="16.5" customHeight="1">
      <c r="A64" s="37" t="s">
        <v>133</v>
      </c>
      <c r="B64" s="22" t="s">
        <v>134</v>
      </c>
      <c r="C64" s="39">
        <v>5869433</v>
      </c>
      <c r="D64" s="21"/>
      <c r="E64" s="78"/>
      <c r="F64" s="79"/>
      <c r="G64" s="80"/>
      <c r="O64" s="40">
        <v>74</v>
      </c>
      <c r="P64" s="40">
        <v>7</v>
      </c>
      <c r="Q64" s="41" t="str">
        <f>B64</f>
        <v>F13X</v>
      </c>
      <c r="R64" s="42">
        <f>ROUND(C64,0)</f>
        <v>5869433</v>
      </c>
      <c r="S64" s="1" t="s">
        <v>20</v>
      </c>
    </row>
    <row r="65" spans="1:19" ht="16.5" customHeight="1">
      <c r="A65" s="37" t="s">
        <v>135</v>
      </c>
      <c r="B65" s="22" t="s">
        <v>136</v>
      </c>
      <c r="C65" s="39">
        <v>561275</v>
      </c>
      <c r="D65" s="21"/>
      <c r="E65" s="78"/>
      <c r="F65" s="79"/>
      <c r="G65" s="80"/>
      <c r="O65" s="40">
        <v>74</v>
      </c>
      <c r="P65" s="40">
        <v>7</v>
      </c>
      <c r="Q65" s="41" t="str">
        <f aca="true" t="shared" si="12" ref="Q65:Q71">B65</f>
        <v>F13Y</v>
      </c>
      <c r="R65" s="42">
        <f aca="true" t="shared" si="13" ref="R65:R71">ROUND(C65,0)</f>
        <v>561275</v>
      </c>
      <c r="S65" s="1" t="s">
        <v>20</v>
      </c>
    </row>
    <row r="66" spans="1:19" ht="16.5" customHeight="1">
      <c r="A66" s="37" t="s">
        <v>137</v>
      </c>
      <c r="B66" s="22" t="s">
        <v>138</v>
      </c>
      <c r="C66" s="39">
        <v>0</v>
      </c>
      <c r="D66" s="21"/>
      <c r="E66" s="78"/>
      <c r="F66" s="79"/>
      <c r="G66" s="80"/>
      <c r="O66" s="40">
        <v>74</v>
      </c>
      <c r="P66" s="40">
        <v>7</v>
      </c>
      <c r="Q66" s="41" t="str">
        <f t="shared" si="12"/>
        <v>F13Z</v>
      </c>
      <c r="R66" s="42">
        <f t="shared" si="13"/>
        <v>0</v>
      </c>
      <c r="S66" s="1" t="s">
        <v>20</v>
      </c>
    </row>
    <row r="67" spans="1:19" ht="16.5" customHeight="1">
      <c r="A67" s="37" t="s">
        <v>139</v>
      </c>
      <c r="B67" s="22" t="s">
        <v>140</v>
      </c>
      <c r="C67" s="39">
        <v>0</v>
      </c>
      <c r="D67" s="21"/>
      <c r="E67" s="78"/>
      <c r="F67" s="79"/>
      <c r="G67" s="80"/>
      <c r="O67" s="40">
        <v>74</v>
      </c>
      <c r="P67" s="40">
        <v>7</v>
      </c>
      <c r="Q67" s="41" t="str">
        <f t="shared" si="12"/>
        <v>F14J</v>
      </c>
      <c r="R67" s="42">
        <f t="shared" si="13"/>
        <v>0</v>
      </c>
      <c r="S67" s="1" t="s">
        <v>20</v>
      </c>
    </row>
    <row r="68" spans="1:19" ht="16.5" customHeight="1">
      <c r="A68" s="37" t="s">
        <v>141</v>
      </c>
      <c r="B68" s="22" t="s">
        <v>142</v>
      </c>
      <c r="C68" s="39">
        <v>0</v>
      </c>
      <c r="D68" s="21"/>
      <c r="E68" s="78"/>
      <c r="F68" s="79"/>
      <c r="G68" s="80"/>
      <c r="O68" s="40">
        <v>74</v>
      </c>
      <c r="P68" s="40">
        <v>7</v>
      </c>
      <c r="Q68" s="41" t="str">
        <f t="shared" si="12"/>
        <v>F14T</v>
      </c>
      <c r="R68" s="42">
        <f t="shared" si="13"/>
        <v>0</v>
      </c>
      <c r="S68" s="1" t="s">
        <v>20</v>
      </c>
    </row>
    <row r="69" spans="1:19" ht="16.5" customHeight="1">
      <c r="A69" s="37" t="s">
        <v>143</v>
      </c>
      <c r="B69" s="22" t="s">
        <v>144</v>
      </c>
      <c r="C69" s="39">
        <v>0</v>
      </c>
      <c r="D69" s="21"/>
      <c r="E69" s="78"/>
      <c r="F69" s="79"/>
      <c r="G69" s="80"/>
      <c r="O69" s="40">
        <v>74</v>
      </c>
      <c r="P69" s="40">
        <v>7</v>
      </c>
      <c r="Q69" s="41" t="str">
        <f t="shared" si="12"/>
        <v>F14K</v>
      </c>
      <c r="R69" s="42">
        <f t="shared" si="13"/>
        <v>0</v>
      </c>
      <c r="S69" s="1" t="s">
        <v>20</v>
      </c>
    </row>
    <row r="70" spans="1:19" ht="16.5" customHeight="1">
      <c r="A70" s="37" t="s">
        <v>145</v>
      </c>
      <c r="B70" s="22" t="s">
        <v>146</v>
      </c>
      <c r="C70" s="39"/>
      <c r="D70" s="21"/>
      <c r="E70" s="78"/>
      <c r="F70" s="79"/>
      <c r="G70" s="80"/>
      <c r="O70" s="40">
        <v>74</v>
      </c>
      <c r="P70" s="40">
        <v>7</v>
      </c>
      <c r="Q70" s="41" t="str">
        <f t="shared" si="12"/>
        <v>F14L</v>
      </c>
      <c r="R70" s="42">
        <f t="shared" si="13"/>
        <v>0</v>
      </c>
      <c r="S70" s="1" t="s">
        <v>20</v>
      </c>
    </row>
    <row r="71" spans="1:19" ht="16.5" customHeight="1">
      <c r="A71" s="37" t="s">
        <v>49</v>
      </c>
      <c r="B71" s="20" t="s">
        <v>50</v>
      </c>
      <c r="C71" s="39"/>
      <c r="D71" s="21"/>
      <c r="E71" s="78"/>
      <c r="F71" s="79"/>
      <c r="G71" s="80"/>
      <c r="O71" s="40">
        <v>74</v>
      </c>
      <c r="P71" s="40">
        <v>7</v>
      </c>
      <c r="Q71" s="41" t="str">
        <f t="shared" si="12"/>
        <v>F998</v>
      </c>
      <c r="R71" s="42">
        <f t="shared" si="13"/>
        <v>0</v>
      </c>
      <c r="S71" s="1" t="s">
        <v>20</v>
      </c>
    </row>
    <row r="72" spans="1:18" ht="16.5" customHeight="1">
      <c r="A72" s="56" t="s">
        <v>51</v>
      </c>
      <c r="B72" s="82"/>
      <c r="C72" s="83">
        <f>SUM(C64:C71)</f>
        <v>6430708</v>
      </c>
      <c r="D72" s="21"/>
      <c r="E72" s="78"/>
      <c r="F72" s="79"/>
      <c r="G72" s="80"/>
      <c r="O72" s="40"/>
      <c r="P72" s="40"/>
      <c r="Q72" s="41"/>
      <c r="R72" s="42"/>
    </row>
    <row r="73" spans="1:18" ht="16.5" customHeight="1">
      <c r="A73" s="62" t="s">
        <v>52</v>
      </c>
      <c r="B73" s="63"/>
      <c r="C73" s="64"/>
      <c r="D73" s="21"/>
      <c r="E73" s="78"/>
      <c r="F73" s="79"/>
      <c r="G73" s="80"/>
      <c r="O73" s="40"/>
      <c r="P73" s="40"/>
      <c r="Q73" s="41"/>
      <c r="R73" s="42"/>
    </row>
    <row r="74" spans="1:19" ht="16.5" customHeight="1">
      <c r="A74" s="37" t="s">
        <v>147</v>
      </c>
      <c r="B74" s="22" t="s">
        <v>148</v>
      </c>
      <c r="C74" s="39">
        <v>0</v>
      </c>
      <c r="D74" s="21"/>
      <c r="E74" s="78"/>
      <c r="F74" s="79"/>
      <c r="G74" s="80"/>
      <c r="O74" s="40">
        <v>74</v>
      </c>
      <c r="P74" s="40">
        <v>9</v>
      </c>
      <c r="Q74" s="41" t="str">
        <f>B74</f>
        <v>F14M</v>
      </c>
      <c r="R74" s="42">
        <f>ROUND(C74,0)</f>
        <v>0</v>
      </c>
      <c r="S74" s="1" t="s">
        <v>20</v>
      </c>
    </row>
    <row r="75" spans="1:19" ht="16.5" customHeight="1">
      <c r="A75" s="37" t="s">
        <v>149</v>
      </c>
      <c r="B75" s="22" t="s">
        <v>150</v>
      </c>
      <c r="C75" s="39">
        <v>360839</v>
      </c>
      <c r="D75" s="21"/>
      <c r="E75" s="78"/>
      <c r="F75" s="79"/>
      <c r="G75" s="80"/>
      <c r="O75" s="40">
        <v>74</v>
      </c>
      <c r="P75" s="40">
        <v>9</v>
      </c>
      <c r="Q75" s="41" t="str">
        <f>B75</f>
        <v>F14N</v>
      </c>
      <c r="R75" s="42">
        <f>ROUND(C75,0)</f>
        <v>360839</v>
      </c>
      <c r="S75" s="1" t="s">
        <v>20</v>
      </c>
    </row>
    <row r="76" spans="1:19" ht="16.5" customHeight="1">
      <c r="A76" s="37" t="s">
        <v>151</v>
      </c>
      <c r="B76" s="22" t="s">
        <v>152</v>
      </c>
      <c r="C76" s="39"/>
      <c r="D76" s="21"/>
      <c r="E76" s="78"/>
      <c r="F76" s="79"/>
      <c r="G76" s="80"/>
      <c r="O76" s="40">
        <v>74</v>
      </c>
      <c r="P76" s="40">
        <v>9</v>
      </c>
      <c r="Q76" s="41" t="str">
        <f>B76</f>
        <v>F14O</v>
      </c>
      <c r="R76" s="42">
        <f>ROUND(C76,0)</f>
        <v>0</v>
      </c>
      <c r="S76" s="1" t="s">
        <v>20</v>
      </c>
    </row>
    <row r="77" spans="1:19" ht="16.5" customHeight="1">
      <c r="A77" s="37" t="s">
        <v>153</v>
      </c>
      <c r="B77" s="22" t="s">
        <v>154</v>
      </c>
      <c r="C77" s="39"/>
      <c r="D77" s="21"/>
      <c r="E77" s="78"/>
      <c r="F77" s="79"/>
      <c r="G77" s="80"/>
      <c r="O77" s="40">
        <v>74</v>
      </c>
      <c r="P77" s="40">
        <v>9</v>
      </c>
      <c r="Q77" s="41" t="str">
        <f>B77</f>
        <v>F14P</v>
      </c>
      <c r="R77" s="42">
        <f>ROUND(C77,0)</f>
        <v>0</v>
      </c>
      <c r="S77" s="1" t="s">
        <v>20</v>
      </c>
    </row>
    <row r="78" spans="1:19" ht="16.5" customHeight="1">
      <c r="A78" s="37" t="s">
        <v>155</v>
      </c>
      <c r="B78" s="22" t="s">
        <v>156</v>
      </c>
      <c r="C78" s="39">
        <v>532606</v>
      </c>
      <c r="D78" s="21"/>
      <c r="E78" s="78"/>
      <c r="F78" s="79"/>
      <c r="G78" s="80"/>
      <c r="O78" s="40">
        <v>74</v>
      </c>
      <c r="P78" s="40">
        <v>9</v>
      </c>
      <c r="Q78" s="41" t="str">
        <f>B78</f>
        <v>F987</v>
      </c>
      <c r="R78" s="42">
        <f>ROUND(C78,0)</f>
        <v>532606</v>
      </c>
      <c r="S78" s="1" t="s">
        <v>20</v>
      </c>
    </row>
    <row r="79" spans="1:18" ht="16.5" customHeight="1">
      <c r="A79" s="56" t="s">
        <v>69</v>
      </c>
      <c r="B79" s="57"/>
      <c r="C79" s="50">
        <f>SUM(C74:C78)</f>
        <v>893445</v>
      </c>
      <c r="D79" s="21"/>
      <c r="E79" s="78"/>
      <c r="F79" s="79"/>
      <c r="G79" s="80"/>
      <c r="O79" s="40"/>
      <c r="P79" s="40"/>
      <c r="Q79" s="41"/>
      <c r="R79" s="42"/>
    </row>
    <row r="80" spans="1:18" ht="16.5" customHeight="1">
      <c r="A80" s="67" t="s">
        <v>70</v>
      </c>
      <c r="B80" s="33"/>
      <c r="C80" s="34"/>
      <c r="D80" s="21"/>
      <c r="E80" s="78"/>
      <c r="F80" s="79"/>
      <c r="G80" s="80"/>
      <c r="O80" s="40"/>
      <c r="P80" s="40"/>
      <c r="Q80" s="41"/>
      <c r="R80" s="42"/>
    </row>
    <row r="81" spans="1:19" ht="16.5" customHeight="1">
      <c r="A81" s="37" t="s">
        <v>71</v>
      </c>
      <c r="B81" s="22" t="s">
        <v>72</v>
      </c>
      <c r="C81" s="39">
        <v>250000</v>
      </c>
      <c r="D81" s="21"/>
      <c r="E81" s="78"/>
      <c r="F81" s="79"/>
      <c r="G81" s="80"/>
      <c r="O81" s="40">
        <v>74</v>
      </c>
      <c r="P81" s="40">
        <v>81</v>
      </c>
      <c r="Q81" s="41" t="str">
        <f>B81</f>
        <v>F27I</v>
      </c>
      <c r="R81" s="42">
        <f>ROUND(C81,0)</f>
        <v>250000</v>
      </c>
      <c r="S81" s="1" t="s">
        <v>20</v>
      </c>
    </row>
    <row r="82" spans="1:19" ht="16.5" customHeight="1">
      <c r="A82" s="37" t="s">
        <v>73</v>
      </c>
      <c r="B82" s="22" t="s">
        <v>74</v>
      </c>
      <c r="C82" s="39"/>
      <c r="D82" s="21"/>
      <c r="E82" s="78"/>
      <c r="F82" s="79"/>
      <c r="G82" s="80"/>
      <c r="O82" s="40">
        <v>74</v>
      </c>
      <c r="P82" s="40">
        <v>81</v>
      </c>
      <c r="Q82" s="41" t="str">
        <f>B82</f>
        <v>F00P</v>
      </c>
      <c r="R82" s="42">
        <f>ROUND(C82,0)</f>
        <v>0</v>
      </c>
      <c r="S82" s="1" t="s">
        <v>20</v>
      </c>
    </row>
    <row r="83" spans="1:19" ht="16.5" customHeight="1">
      <c r="A83" s="37" t="s">
        <v>75</v>
      </c>
      <c r="B83" s="22" t="s">
        <v>76</v>
      </c>
      <c r="C83" s="39"/>
      <c r="D83" s="21"/>
      <c r="E83" s="78"/>
      <c r="F83" s="79"/>
      <c r="G83" s="80"/>
      <c r="O83" s="40">
        <v>74</v>
      </c>
      <c r="P83" s="40">
        <v>81</v>
      </c>
      <c r="Q83" s="41" t="str">
        <f>B83</f>
        <v>F01S</v>
      </c>
      <c r="R83" s="42">
        <f>ROUND(C83,0)</f>
        <v>0</v>
      </c>
      <c r="S83" s="1" t="s">
        <v>20</v>
      </c>
    </row>
    <row r="84" spans="1:19" ht="16.5" customHeight="1">
      <c r="A84" s="37" t="s">
        <v>77</v>
      </c>
      <c r="B84" s="22" t="s">
        <v>78</v>
      </c>
      <c r="C84" s="39">
        <v>678</v>
      </c>
      <c r="D84" s="21"/>
      <c r="E84" s="78"/>
      <c r="F84" s="79"/>
      <c r="G84" s="80"/>
      <c r="O84" s="40">
        <v>74</v>
      </c>
      <c r="P84" s="40">
        <v>81</v>
      </c>
      <c r="Q84" s="41" t="str">
        <f>B84</f>
        <v>F01P</v>
      </c>
      <c r="R84" s="42">
        <f>ROUND(C84,0)</f>
        <v>678</v>
      </c>
      <c r="S84" s="1" t="s">
        <v>20</v>
      </c>
    </row>
    <row r="85" spans="1:7" ht="16.5" customHeight="1">
      <c r="A85" s="56" t="s">
        <v>81</v>
      </c>
      <c r="B85" s="57"/>
      <c r="C85" s="58">
        <f>SUM(C81:C84)</f>
        <v>250678</v>
      </c>
      <c r="D85" s="21"/>
      <c r="E85" s="78"/>
      <c r="F85" s="79"/>
      <c r="G85" s="80"/>
    </row>
    <row r="86" spans="1:7" ht="16.5" customHeight="1">
      <c r="A86" s="53" t="s">
        <v>157</v>
      </c>
      <c r="B86" s="68"/>
      <c r="C86" s="69">
        <f>C72+C79-C85</f>
        <v>7073475</v>
      </c>
      <c r="D86" s="21"/>
      <c r="E86" s="78"/>
      <c r="F86" s="79"/>
      <c r="G86" s="80"/>
    </row>
    <row r="87" spans="1:18" ht="12.75">
      <c r="A87" s="59" t="s">
        <v>100</v>
      </c>
      <c r="B87" s="60"/>
      <c r="C87" s="61"/>
      <c r="D87" s="21"/>
      <c r="E87" s="78"/>
      <c r="F87" s="79"/>
      <c r="G87" s="80"/>
      <c r="O87" s="40"/>
      <c r="P87" s="40"/>
      <c r="Q87" s="41"/>
      <c r="R87" s="42"/>
    </row>
    <row r="88" spans="1:7" ht="12.75">
      <c r="A88" s="32" t="s">
        <v>52</v>
      </c>
      <c r="B88" s="33"/>
      <c r="C88" s="34"/>
      <c r="D88" s="21"/>
      <c r="E88" s="78"/>
      <c r="F88" s="79"/>
      <c r="G88" s="80"/>
    </row>
    <row r="89" spans="1:19" ht="16.5" customHeight="1">
      <c r="A89" s="37" t="s">
        <v>158</v>
      </c>
      <c r="B89" s="22" t="s">
        <v>159</v>
      </c>
      <c r="C89" s="39">
        <v>1103701</v>
      </c>
      <c r="D89" s="21"/>
      <c r="E89" s="78"/>
      <c r="F89" s="79"/>
      <c r="G89" s="80"/>
      <c r="O89" s="40">
        <v>75</v>
      </c>
      <c r="P89" s="40">
        <v>9</v>
      </c>
      <c r="Q89" s="41" t="str">
        <f>B89</f>
        <v>F14Q</v>
      </c>
      <c r="R89" s="42">
        <f>ROUND(C89,0)</f>
        <v>1103701</v>
      </c>
      <c r="S89" s="1" t="s">
        <v>20</v>
      </c>
    </row>
    <row r="90" spans="1:15" ht="16.5" customHeight="1">
      <c r="A90" s="56" t="s">
        <v>69</v>
      </c>
      <c r="B90" s="57"/>
      <c r="C90" s="50">
        <f>C89</f>
        <v>1103701</v>
      </c>
      <c r="D90" s="21"/>
      <c r="E90" s="78"/>
      <c r="F90" s="79"/>
      <c r="G90" s="80"/>
      <c r="O90" s="44" t="s">
        <v>107</v>
      </c>
    </row>
    <row r="91" spans="1:7" ht="16.5" customHeight="1">
      <c r="A91" s="53" t="s">
        <v>160</v>
      </c>
      <c r="B91" s="68"/>
      <c r="C91" s="69">
        <f>C90</f>
        <v>1103701</v>
      </c>
      <c r="D91" s="21"/>
      <c r="E91" s="84"/>
      <c r="F91" s="85"/>
      <c r="G91" s="86"/>
    </row>
    <row r="92" spans="1:7" ht="16.5" customHeight="1">
      <c r="A92" s="87" t="s">
        <v>161</v>
      </c>
      <c r="B92" s="88"/>
      <c r="C92" s="69">
        <f>C31+C61+C86+C91</f>
        <v>40884682</v>
      </c>
      <c r="D92" s="21"/>
      <c r="E92" s="89" t="s">
        <v>162</v>
      </c>
      <c r="F92" s="88"/>
      <c r="G92" s="73">
        <f>G17+G26+G36+G41</f>
        <v>35272549</v>
      </c>
    </row>
    <row r="93" ht="4.5" customHeight="1">
      <c r="B93" s="90"/>
    </row>
    <row r="94" ht="16.5" customHeight="1">
      <c r="A94" s="91" t="s">
        <v>163</v>
      </c>
    </row>
    <row r="95" ht="16.5" customHeight="1">
      <c r="A95" s="91" t="s">
        <v>164</v>
      </c>
    </row>
    <row r="96" ht="16.5" customHeight="1">
      <c r="A96" s="1" t="s">
        <v>165</v>
      </c>
    </row>
    <row r="97" ht="16.5" customHeight="1">
      <c r="A97" s="92" t="s">
        <v>166</v>
      </c>
    </row>
  </sheetData>
  <sheetProtection password="EA98" sheet="1" objects="1" scenarios="1" selectLockedCells="1"/>
  <mergeCells count="6">
    <mergeCell ref="A5:C5"/>
    <mergeCell ref="E5:G5"/>
    <mergeCell ref="H6:H11"/>
    <mergeCell ref="O7:R7"/>
    <mergeCell ref="T7:W7"/>
    <mergeCell ref="H13:H18"/>
  </mergeCells>
  <dataValidations count="3">
    <dataValidation type="whole" allowBlank="1" showErrorMessage="1" errorTitle="ERRORE NEL DATO IMMESSO" error="INSERIRE SOLO NUMERI INTERI" sqref="C26 C29 C57 C59">
      <formula1>0</formula1>
      <formula2>999999999999</formula2>
    </dataValidation>
    <dataValidation type="whole" allowBlank="1" showErrorMessage="1" errorTitle="ERRORE NEL DATO IMMESSO" error="INSERIRE SOLO NUMERI INTERI" sqref="G16:G17 C24 G25:G26 C31 G35:G36 G40:G50 C41 C52 G52:G57 C61 C72 C79 C86 C90:C91 G92">
      <formula1>-999999999999</formula1>
      <formula2>999999999999</formula2>
    </dataValidation>
    <dataValidation type="whole" allowBlank="1" showErrorMessage="1" errorTitle="ERRORE NEL DATO IMMESSO" error="INSERIRE SOLO NUMERI INTERI POSITIVI" sqref="C9:C18 G9:G15 C20:C23 G20:G24 C27 G29:G34 C30 C34:C40 G39 C43:C51 C54:C56 C58 C60 C64:C71 C74:C78 C81:C85 C89">
      <formula1>0</formula1>
      <formula2>999999999999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1"/>
  <sheetViews>
    <sheetView showGridLines="0" zoomScale="80" zoomScaleNormal="80" workbookViewId="0" topLeftCell="A75">
      <selection activeCell="C49" sqref="C49"/>
    </sheetView>
  </sheetViews>
  <sheetFormatPr defaultColWidth="10.28125" defaultRowHeight="12.75"/>
  <cols>
    <col min="1" max="1" width="52.7109375" style="1" customWidth="1"/>
    <col min="2" max="2" width="8.57421875" style="93" customWidth="1"/>
    <col min="3" max="3" width="16.57421875" style="1" customWidth="1"/>
    <col min="4" max="4" width="2.57421875" style="1" customWidth="1"/>
    <col min="5" max="5" width="52.7109375" style="1" customWidth="1"/>
    <col min="6" max="6" width="8.57421875" style="1" customWidth="1"/>
    <col min="7" max="7" width="16.57421875" style="1" customWidth="1"/>
    <col min="8" max="8" width="40.7109375" style="1" customWidth="1"/>
    <col min="9" max="14" width="10.140625" style="1" customWidth="1"/>
    <col min="15" max="23" width="0" style="1" hidden="1" customWidth="1"/>
    <col min="24" max="16384" width="9.8515625" style="1" customWidth="1"/>
  </cols>
  <sheetData>
    <row r="1" spans="1:11" ht="87" customHeight="1">
      <c r="A1" s="4" t="e">
        <f>#REF!</f>
        <v>#REF!</v>
      </c>
      <c r="B1" s="4"/>
      <c r="C1" s="4"/>
      <c r="D1" s="4"/>
      <c r="E1" s="4"/>
      <c r="F1" s="5"/>
      <c r="G1" s="6"/>
      <c r="H1" s="94" t="s">
        <v>167</v>
      </c>
      <c r="I1" s="8"/>
      <c r="J1" s="8"/>
      <c r="K1" s="8"/>
    </row>
    <row r="2" spans="2:12" ht="16.5" customHeight="1">
      <c r="B2" s="9"/>
      <c r="E2" s="10"/>
      <c r="F2" s="10"/>
      <c r="G2" s="10"/>
      <c r="H2" s="8"/>
      <c r="I2" s="8"/>
      <c r="J2" s="8"/>
      <c r="K2" s="8"/>
      <c r="L2" s="8"/>
    </row>
    <row r="3" spans="1:12" ht="39.75" customHeight="1">
      <c r="A3" s="11"/>
      <c r="B3" s="12"/>
      <c r="C3" s="13"/>
      <c r="E3" s="10"/>
      <c r="F3" s="10"/>
      <c r="G3" s="10"/>
      <c r="H3" s="8"/>
      <c r="I3" s="8"/>
      <c r="J3" s="8"/>
      <c r="K3" s="8"/>
      <c r="L3" s="8"/>
    </row>
    <row r="4" spans="2:12" ht="16.5" customHeight="1">
      <c r="B4" s="9"/>
      <c r="E4" s="10"/>
      <c r="F4" s="10"/>
      <c r="G4" s="10"/>
      <c r="H4" s="8"/>
      <c r="I4" s="8"/>
      <c r="J4" s="8"/>
      <c r="K4" s="8"/>
      <c r="L4" s="8"/>
    </row>
    <row r="5" spans="1:17" ht="25.5" customHeight="1">
      <c r="A5" s="14" t="s">
        <v>168</v>
      </c>
      <c r="B5" s="14"/>
      <c r="C5" s="14"/>
      <c r="D5" s="15"/>
      <c r="E5" s="14" t="s">
        <v>169</v>
      </c>
      <c r="F5" s="14"/>
      <c r="G5" s="14"/>
      <c r="H5" s="16" t="s">
        <v>3</v>
      </c>
      <c r="I5" s="18"/>
      <c r="J5" s="18"/>
      <c r="K5" s="18"/>
      <c r="L5" s="18"/>
      <c r="M5" s="8"/>
      <c r="N5" s="18"/>
      <c r="O5" s="18"/>
      <c r="P5" s="18"/>
      <c r="Q5" s="18"/>
    </row>
    <row r="6" spans="1:17" ht="16.5" customHeight="1">
      <c r="A6" s="19" t="s">
        <v>4</v>
      </c>
      <c r="B6" s="20" t="s">
        <v>5</v>
      </c>
      <c r="C6" s="20" t="s">
        <v>6</v>
      </c>
      <c r="D6" s="21"/>
      <c r="E6" s="19" t="s">
        <v>4</v>
      </c>
      <c r="F6" s="22" t="s">
        <v>5</v>
      </c>
      <c r="G6" s="23" t="s">
        <v>6</v>
      </c>
      <c r="H6" s="24">
        <f>IF(AND(SUMIF($S:$S,"SQ9",$R:$R)=0,ISBLANK(#REF!),ISBLANK(#REF!),ISBLANK(#REF!)),"OK",IF(AND(ABS(SUMIF($S:$S,"SQ9",$R:$R))&gt;0,ISBLANK(#REF!),ISBLANK(#REF!),ISBLANK(#REF!)),"Attenzione: inserire le voci di costituzione del fondo unicamente in presenza di certificazione dello stesso !!!","OK"))</f>
        <v>0</v>
      </c>
      <c r="I6" s="18"/>
      <c r="J6" s="18"/>
      <c r="K6" s="18"/>
      <c r="L6" s="18"/>
      <c r="M6" s="25"/>
      <c r="N6" s="25"/>
      <c r="O6" s="25"/>
      <c r="P6" s="25"/>
      <c r="Q6" s="25"/>
    </row>
    <row r="7" spans="1:23" ht="16.5" customHeight="1">
      <c r="A7" s="26" t="s">
        <v>170</v>
      </c>
      <c r="B7" s="29"/>
      <c r="C7" s="30"/>
      <c r="D7" s="21"/>
      <c r="E7" s="26" t="s">
        <v>170</v>
      </c>
      <c r="F7" s="29"/>
      <c r="G7" s="30"/>
      <c r="H7" s="24"/>
      <c r="I7" s="18"/>
      <c r="J7" s="18"/>
      <c r="O7" s="31" t="s">
        <v>8</v>
      </c>
      <c r="P7" s="31"/>
      <c r="Q7" s="31"/>
      <c r="R7" s="31"/>
      <c r="S7" s="95"/>
      <c r="T7" s="31" t="s">
        <v>9</v>
      </c>
      <c r="U7" s="31"/>
      <c r="V7" s="31"/>
      <c r="W7" s="31"/>
    </row>
    <row r="8" spans="1:23" ht="16.5" customHeight="1">
      <c r="A8" s="32" t="s">
        <v>10</v>
      </c>
      <c r="B8" s="33"/>
      <c r="C8" s="34"/>
      <c r="D8" s="21"/>
      <c r="E8" s="35" t="s">
        <v>11</v>
      </c>
      <c r="F8" s="33"/>
      <c r="G8" s="34"/>
      <c r="H8" s="24"/>
      <c r="I8" s="18"/>
      <c r="J8" s="18"/>
      <c r="O8" s="36" t="s">
        <v>12</v>
      </c>
      <c r="P8" s="36" t="s">
        <v>13</v>
      </c>
      <c r="Q8" s="36" t="s">
        <v>14</v>
      </c>
      <c r="R8" s="36" t="s">
        <v>15</v>
      </c>
      <c r="S8" s="95"/>
      <c r="T8" s="36" t="s">
        <v>12</v>
      </c>
      <c r="U8" s="36" t="s">
        <v>13</v>
      </c>
      <c r="V8" s="36" t="s">
        <v>14</v>
      </c>
      <c r="W8" s="36" t="s">
        <v>15</v>
      </c>
    </row>
    <row r="9" spans="1:23" ht="16.5" customHeight="1">
      <c r="A9" s="37" t="s">
        <v>171</v>
      </c>
      <c r="B9" s="22" t="s">
        <v>172</v>
      </c>
      <c r="C9" s="39">
        <v>1646480</v>
      </c>
      <c r="D9" s="21"/>
      <c r="E9" s="37" t="s">
        <v>173</v>
      </c>
      <c r="F9" s="22" t="s">
        <v>174</v>
      </c>
      <c r="G9" s="38">
        <v>215067</v>
      </c>
      <c r="H9" s="24"/>
      <c r="I9" s="18"/>
      <c r="J9" s="18"/>
      <c r="O9" s="40">
        <v>20</v>
      </c>
      <c r="P9" s="40">
        <v>7</v>
      </c>
      <c r="Q9" s="41" t="str">
        <f>B9</f>
        <v>F09A</v>
      </c>
      <c r="R9" s="42">
        <f>ROUND(C9,0)</f>
        <v>1646480</v>
      </c>
      <c r="S9" s="93" t="s">
        <v>20</v>
      </c>
      <c r="T9" s="40">
        <v>20</v>
      </c>
      <c r="U9" s="40">
        <v>61</v>
      </c>
      <c r="V9" s="41" t="str">
        <f aca="true" t="shared" si="0" ref="V9:V14">F9</f>
        <v>U265</v>
      </c>
      <c r="W9" s="42">
        <f aca="true" t="shared" si="1" ref="W9:W14">ROUND(G9,0)</f>
        <v>215067</v>
      </c>
    </row>
    <row r="10" spans="1:23" ht="16.5" customHeight="1">
      <c r="A10" s="37" t="s">
        <v>175</v>
      </c>
      <c r="B10" s="22" t="s">
        <v>176</v>
      </c>
      <c r="C10" s="39">
        <v>53702</v>
      </c>
      <c r="D10" s="21"/>
      <c r="E10" s="37" t="s">
        <v>177</v>
      </c>
      <c r="F10" s="22" t="s">
        <v>178</v>
      </c>
      <c r="G10" s="38">
        <v>804588</v>
      </c>
      <c r="H10" s="24"/>
      <c r="I10" s="18"/>
      <c r="J10" s="18"/>
      <c r="O10" s="40">
        <v>20</v>
      </c>
      <c r="P10" s="40">
        <v>7</v>
      </c>
      <c r="Q10" s="41" t="str">
        <f aca="true" t="shared" si="2" ref="Q10:Q18">B10</f>
        <v>F73G</v>
      </c>
      <c r="R10" s="42">
        <f aca="true" t="shared" si="3" ref="R10:R18">ROUND(C10,0)</f>
        <v>53702</v>
      </c>
      <c r="S10" s="93" t="s">
        <v>20</v>
      </c>
      <c r="T10" s="40">
        <v>20</v>
      </c>
      <c r="U10" s="40">
        <v>61</v>
      </c>
      <c r="V10" s="41" t="str">
        <f t="shared" si="0"/>
        <v>U45A</v>
      </c>
      <c r="W10" s="42">
        <f t="shared" si="1"/>
        <v>804588</v>
      </c>
    </row>
    <row r="11" spans="1:23" ht="16.5" customHeight="1">
      <c r="A11" s="37" t="s">
        <v>179</v>
      </c>
      <c r="B11" s="22" t="s">
        <v>180</v>
      </c>
      <c r="C11" s="39">
        <v>0</v>
      </c>
      <c r="D11" s="21"/>
      <c r="E11" s="37" t="s">
        <v>181</v>
      </c>
      <c r="F11" s="22" t="s">
        <v>182</v>
      </c>
      <c r="G11" s="38"/>
      <c r="H11" s="24"/>
      <c r="I11" s="18"/>
      <c r="J11" s="18"/>
      <c r="O11" s="40">
        <v>20</v>
      </c>
      <c r="P11" s="40">
        <v>7</v>
      </c>
      <c r="Q11" s="41" t="str">
        <f t="shared" si="2"/>
        <v>F965</v>
      </c>
      <c r="R11" s="42">
        <f t="shared" si="3"/>
        <v>0</v>
      </c>
      <c r="S11" s="93" t="s">
        <v>20</v>
      </c>
      <c r="T11" s="40">
        <v>20</v>
      </c>
      <c r="U11" s="40">
        <v>61</v>
      </c>
      <c r="V11" s="41" t="str">
        <f t="shared" si="0"/>
        <v>U58A</v>
      </c>
      <c r="W11" s="42">
        <f t="shared" si="1"/>
        <v>0</v>
      </c>
    </row>
    <row r="12" spans="1:23" ht="16.5" customHeight="1">
      <c r="A12" s="37" t="s">
        <v>183</v>
      </c>
      <c r="B12" s="22" t="s">
        <v>184</v>
      </c>
      <c r="C12" s="39">
        <v>0</v>
      </c>
      <c r="D12" s="21"/>
      <c r="E12" s="37" t="s">
        <v>185</v>
      </c>
      <c r="F12" s="22" t="s">
        <v>186</v>
      </c>
      <c r="G12" s="38"/>
      <c r="H12" s="45" t="s">
        <v>33</v>
      </c>
      <c r="I12" s="18"/>
      <c r="J12" s="18"/>
      <c r="O12" s="40">
        <v>20</v>
      </c>
      <c r="P12" s="40">
        <v>7</v>
      </c>
      <c r="Q12" s="41" t="str">
        <f t="shared" si="2"/>
        <v>F948</v>
      </c>
      <c r="R12" s="42">
        <f t="shared" si="3"/>
        <v>0</v>
      </c>
      <c r="S12" s="93" t="s">
        <v>20</v>
      </c>
      <c r="T12" s="40">
        <v>20</v>
      </c>
      <c r="U12" s="40">
        <v>61</v>
      </c>
      <c r="V12" s="41" t="str">
        <f t="shared" si="0"/>
        <v>U267</v>
      </c>
      <c r="W12" s="42">
        <f t="shared" si="1"/>
        <v>0</v>
      </c>
    </row>
    <row r="13" spans="1:23" ht="16.5" customHeight="1">
      <c r="A13" s="37" t="s">
        <v>187</v>
      </c>
      <c r="B13" s="22" t="s">
        <v>188</v>
      </c>
      <c r="C13" s="39">
        <v>0</v>
      </c>
      <c r="D13" s="21"/>
      <c r="E13" s="37" t="s">
        <v>189</v>
      </c>
      <c r="F13" s="22" t="s">
        <v>190</v>
      </c>
      <c r="G13" s="38">
        <v>353030</v>
      </c>
      <c r="H13" s="24">
        <f>IF(C78=0,"OK",IF(AND(C18/C78&lt;0.1,C35/C78&lt;0.1,C53/C78&lt;0.1,C63/C78&lt;0.1),"OK","Attenzione: la voce altre risorse fisse e/o la voce altre risorse variabili risulta maggiore del 10% del fondo, è necessario giustificare"))</f>
        <v>0</v>
      </c>
      <c r="I13" s="18"/>
      <c r="J13" s="18"/>
      <c r="O13" s="40">
        <v>20</v>
      </c>
      <c r="P13" s="40">
        <v>7</v>
      </c>
      <c r="Q13" s="41" t="str">
        <f t="shared" si="2"/>
        <v>F967</v>
      </c>
      <c r="R13" s="42">
        <f t="shared" si="3"/>
        <v>0</v>
      </c>
      <c r="S13" s="93" t="s">
        <v>20</v>
      </c>
      <c r="T13" s="40">
        <v>20</v>
      </c>
      <c r="U13" s="40">
        <v>61</v>
      </c>
      <c r="V13" s="41" t="str">
        <f t="shared" si="0"/>
        <v>U268</v>
      </c>
      <c r="W13" s="42">
        <f t="shared" si="1"/>
        <v>353030</v>
      </c>
    </row>
    <row r="14" spans="1:23" ht="16.5" customHeight="1">
      <c r="A14" s="37" t="s">
        <v>191</v>
      </c>
      <c r="B14" s="22" t="s">
        <v>192</v>
      </c>
      <c r="C14" s="39">
        <v>30212</v>
      </c>
      <c r="D14" s="21"/>
      <c r="E14" s="37" t="s">
        <v>193</v>
      </c>
      <c r="F14" s="22" t="s">
        <v>194</v>
      </c>
      <c r="G14" s="38"/>
      <c r="H14" s="24"/>
      <c r="I14" s="18"/>
      <c r="J14" s="18"/>
      <c r="O14" s="40">
        <v>20</v>
      </c>
      <c r="P14" s="40">
        <v>7</v>
      </c>
      <c r="Q14" s="41" t="str">
        <f t="shared" si="2"/>
        <v>F968</v>
      </c>
      <c r="R14" s="42">
        <f t="shared" si="3"/>
        <v>30212</v>
      </c>
      <c r="S14" s="93" t="s">
        <v>20</v>
      </c>
      <c r="T14" s="40">
        <v>20</v>
      </c>
      <c r="U14" s="40">
        <v>61</v>
      </c>
      <c r="V14" s="41" t="str">
        <f t="shared" si="0"/>
        <v>U269</v>
      </c>
      <c r="W14" s="42">
        <f t="shared" si="1"/>
        <v>0</v>
      </c>
    </row>
    <row r="15" spans="1:23" ht="16.5" customHeight="1">
      <c r="A15" s="37" t="s">
        <v>195</v>
      </c>
      <c r="B15" s="22" t="s">
        <v>196</v>
      </c>
      <c r="C15" s="39"/>
      <c r="D15" s="21"/>
      <c r="E15" s="48" t="s">
        <v>48</v>
      </c>
      <c r="F15" s="96"/>
      <c r="G15" s="58">
        <f>SUM(G9:G14)</f>
        <v>1372685</v>
      </c>
      <c r="H15" s="24"/>
      <c r="I15" s="18"/>
      <c r="J15" s="18"/>
      <c r="O15" s="40">
        <v>20</v>
      </c>
      <c r="P15" s="40">
        <v>7</v>
      </c>
      <c r="Q15" s="41" t="str">
        <f t="shared" si="2"/>
        <v>F14U</v>
      </c>
      <c r="R15" s="42">
        <f t="shared" si="3"/>
        <v>0</v>
      </c>
      <c r="S15" s="93" t="s">
        <v>20</v>
      </c>
      <c r="T15" s="90"/>
      <c r="U15" s="90"/>
      <c r="V15" s="90"/>
      <c r="W15" s="90"/>
    </row>
    <row r="16" spans="1:23" ht="16.5" customHeight="1">
      <c r="A16" s="37" t="s">
        <v>197</v>
      </c>
      <c r="B16" s="22" t="s">
        <v>198</v>
      </c>
      <c r="C16" s="39"/>
      <c r="D16" s="21"/>
      <c r="E16" s="53" t="s">
        <v>199</v>
      </c>
      <c r="F16" s="54"/>
      <c r="G16" s="55">
        <f>G15</f>
        <v>1372685</v>
      </c>
      <c r="H16" s="24"/>
      <c r="I16" s="51"/>
      <c r="J16" s="51"/>
      <c r="O16" s="40">
        <v>20</v>
      </c>
      <c r="P16" s="40">
        <v>7</v>
      </c>
      <c r="Q16" s="41" t="str">
        <f t="shared" si="2"/>
        <v>F14V</v>
      </c>
      <c r="R16" s="42">
        <f t="shared" si="3"/>
        <v>0</v>
      </c>
      <c r="S16" s="93" t="s">
        <v>20</v>
      </c>
      <c r="T16" s="90"/>
      <c r="U16" s="90"/>
      <c r="V16" s="90"/>
      <c r="W16" s="90"/>
    </row>
    <row r="17" spans="1:23" ht="16.5" customHeight="1">
      <c r="A17" s="37" t="s">
        <v>200</v>
      </c>
      <c r="B17" s="22" t="s">
        <v>201</v>
      </c>
      <c r="C17" s="39">
        <v>0</v>
      </c>
      <c r="D17" s="21"/>
      <c r="E17" s="59" t="s">
        <v>202</v>
      </c>
      <c r="F17" s="60"/>
      <c r="G17" s="61"/>
      <c r="H17" s="24"/>
      <c r="I17" s="51"/>
      <c r="J17" s="51"/>
      <c r="O17" s="40">
        <v>20</v>
      </c>
      <c r="P17" s="40">
        <v>7</v>
      </c>
      <c r="Q17" s="41" t="str">
        <f t="shared" si="2"/>
        <v>F10O</v>
      </c>
      <c r="R17" s="42">
        <f t="shared" si="3"/>
        <v>0</v>
      </c>
      <c r="S17" s="93" t="s">
        <v>20</v>
      </c>
      <c r="T17" s="90"/>
      <c r="U17" s="90"/>
      <c r="V17" s="90"/>
      <c r="W17" s="90"/>
    </row>
    <row r="18" spans="1:23" ht="16.5" customHeight="1">
      <c r="A18" s="37" t="s">
        <v>203</v>
      </c>
      <c r="B18" s="22" t="s">
        <v>204</v>
      </c>
      <c r="C18" s="39">
        <v>38291</v>
      </c>
      <c r="D18" s="21"/>
      <c r="E18" s="35" t="s">
        <v>11</v>
      </c>
      <c r="F18" s="33"/>
      <c r="G18" s="34"/>
      <c r="H18" s="24"/>
      <c r="I18" s="51"/>
      <c r="J18" s="51"/>
      <c r="O18" s="40">
        <v>20</v>
      </c>
      <c r="P18" s="40">
        <v>7</v>
      </c>
      <c r="Q18" s="41" t="str">
        <f t="shared" si="2"/>
        <v>F996</v>
      </c>
      <c r="R18" s="42">
        <f t="shared" si="3"/>
        <v>38291</v>
      </c>
      <c r="S18" s="93" t="s">
        <v>20</v>
      </c>
      <c r="T18" s="90"/>
      <c r="U18" s="90"/>
      <c r="V18" s="90"/>
      <c r="W18" s="90"/>
    </row>
    <row r="19" spans="1:23" ht="16.5" customHeight="1">
      <c r="A19" s="56" t="s">
        <v>51</v>
      </c>
      <c r="B19" s="97"/>
      <c r="C19" s="98">
        <f>SUM(C9:C18)</f>
        <v>1768685</v>
      </c>
      <c r="D19" s="21"/>
      <c r="E19" s="37" t="s">
        <v>205</v>
      </c>
      <c r="F19" s="20" t="s">
        <v>206</v>
      </c>
      <c r="G19" s="38"/>
      <c r="H19" s="65"/>
      <c r="I19" s="51"/>
      <c r="J19" s="51"/>
      <c r="O19" s="40"/>
      <c r="P19" s="40"/>
      <c r="Q19" s="41"/>
      <c r="R19" s="42"/>
      <c r="S19" s="93"/>
      <c r="T19" s="40">
        <v>36</v>
      </c>
      <c r="U19" s="40">
        <v>61</v>
      </c>
      <c r="V19" s="41" t="str">
        <f>F19</f>
        <v>U273</v>
      </c>
      <c r="W19" s="42">
        <f>ROUND(G19,0)</f>
        <v>0</v>
      </c>
    </row>
    <row r="20" spans="1:23" ht="16.5" customHeight="1">
      <c r="A20" s="67" t="s">
        <v>70</v>
      </c>
      <c r="B20" s="33"/>
      <c r="C20" s="34"/>
      <c r="D20" s="21"/>
      <c r="E20" s="37" t="s">
        <v>207</v>
      </c>
      <c r="F20" s="20" t="s">
        <v>208</v>
      </c>
      <c r="G20" s="38">
        <v>8382</v>
      </c>
      <c r="H20" s="65"/>
      <c r="I20" s="51"/>
      <c r="J20" s="51"/>
      <c r="S20" s="93"/>
      <c r="T20" s="40">
        <v>36</v>
      </c>
      <c r="U20" s="40">
        <v>61</v>
      </c>
      <c r="V20" s="41" t="str">
        <f>F20</f>
        <v>U274</v>
      </c>
      <c r="W20" s="42">
        <f>ROUND(G20,0)</f>
        <v>8382</v>
      </c>
    </row>
    <row r="21" spans="1:23" ht="16.5" customHeight="1">
      <c r="A21" s="37" t="s">
        <v>71</v>
      </c>
      <c r="B21" s="22" t="s">
        <v>72</v>
      </c>
      <c r="C21" s="39">
        <v>48815</v>
      </c>
      <c r="D21" s="21"/>
      <c r="E21" s="48" t="s">
        <v>48</v>
      </c>
      <c r="F21" s="96"/>
      <c r="G21" s="58">
        <f>SUM(G19:G20)</f>
        <v>8382</v>
      </c>
      <c r="H21" s="65"/>
      <c r="I21" s="51"/>
      <c r="J21" s="51"/>
      <c r="O21" s="40">
        <v>20</v>
      </c>
      <c r="P21" s="40">
        <v>81</v>
      </c>
      <c r="Q21" s="41" t="str">
        <f>B21</f>
        <v>F27I</v>
      </c>
      <c r="R21" s="42">
        <f>ROUND(C21,0)</f>
        <v>48815</v>
      </c>
      <c r="S21" s="93" t="s">
        <v>20</v>
      </c>
      <c r="T21" s="90"/>
      <c r="U21" s="90"/>
      <c r="V21" s="90"/>
      <c r="W21" s="90"/>
    </row>
    <row r="22" spans="1:23" ht="16.5" customHeight="1">
      <c r="A22" s="37" t="s">
        <v>73</v>
      </c>
      <c r="B22" s="22" t="s">
        <v>74</v>
      </c>
      <c r="C22" s="39">
        <v>30212</v>
      </c>
      <c r="D22" s="21"/>
      <c r="E22" s="53" t="s">
        <v>157</v>
      </c>
      <c r="F22" s="68"/>
      <c r="G22" s="70">
        <f>G21</f>
        <v>8382</v>
      </c>
      <c r="H22" s="65"/>
      <c r="I22" s="51"/>
      <c r="J22" s="51"/>
      <c r="O22" s="40">
        <v>20</v>
      </c>
      <c r="P22" s="40">
        <v>81</v>
      </c>
      <c r="Q22" s="41" t="str">
        <f>B22</f>
        <v>F00P</v>
      </c>
      <c r="R22" s="42">
        <f>ROUND(C22,0)</f>
        <v>30212</v>
      </c>
      <c r="S22" s="93" t="s">
        <v>20</v>
      </c>
      <c r="T22" s="90"/>
      <c r="U22" s="90"/>
      <c r="V22" s="90"/>
      <c r="W22" s="90"/>
    </row>
    <row r="23" spans="1:23" ht="16.5" customHeight="1">
      <c r="A23" s="37" t="s">
        <v>75</v>
      </c>
      <c r="B23" s="22" t="s">
        <v>76</v>
      </c>
      <c r="C23" s="39"/>
      <c r="D23" s="21"/>
      <c r="E23" s="59" t="s">
        <v>209</v>
      </c>
      <c r="F23" s="60"/>
      <c r="G23" s="61"/>
      <c r="H23" s="18"/>
      <c r="I23" s="51"/>
      <c r="J23" s="51"/>
      <c r="O23" s="40">
        <v>20</v>
      </c>
      <c r="P23" s="40">
        <v>81</v>
      </c>
      <c r="Q23" s="41" t="str">
        <f>B23</f>
        <v>F01S</v>
      </c>
      <c r="R23" s="42">
        <f>ROUND(C23,0)</f>
        <v>0</v>
      </c>
      <c r="S23" s="93" t="s">
        <v>20</v>
      </c>
      <c r="T23" s="90"/>
      <c r="U23" s="90"/>
      <c r="V23" s="90"/>
      <c r="W23" s="90"/>
    </row>
    <row r="24" spans="1:23" ht="16.5" customHeight="1">
      <c r="A24" s="37" t="s">
        <v>77</v>
      </c>
      <c r="B24" s="22" t="s">
        <v>78</v>
      </c>
      <c r="C24" s="39">
        <v>76303</v>
      </c>
      <c r="D24" s="21"/>
      <c r="E24" s="35" t="s">
        <v>11</v>
      </c>
      <c r="F24" s="33"/>
      <c r="G24" s="34"/>
      <c r="H24" s="18"/>
      <c r="I24" s="51"/>
      <c r="J24" s="51"/>
      <c r="O24" s="40">
        <v>20</v>
      </c>
      <c r="P24" s="40">
        <v>81</v>
      </c>
      <c r="Q24" s="41" t="str">
        <f>B24</f>
        <v>F01P</v>
      </c>
      <c r="R24" s="42">
        <f>ROUND(C24,0)</f>
        <v>76303</v>
      </c>
      <c r="S24" s="93" t="s">
        <v>20</v>
      </c>
      <c r="T24" s="90"/>
      <c r="U24" s="90"/>
      <c r="V24" s="90"/>
      <c r="W24" s="90"/>
    </row>
    <row r="25" spans="1:23" ht="16.5" customHeight="1">
      <c r="A25" s="56" t="s">
        <v>81</v>
      </c>
      <c r="B25" s="99"/>
      <c r="C25" s="98">
        <f>SUM(C21:C24)</f>
        <v>155330</v>
      </c>
      <c r="D25" s="21"/>
      <c r="E25" s="37" t="s">
        <v>210</v>
      </c>
      <c r="F25" s="22" t="s">
        <v>211</v>
      </c>
      <c r="G25" s="38"/>
      <c r="H25" s="18"/>
      <c r="I25" s="51"/>
      <c r="J25" s="51"/>
      <c r="O25" s="100"/>
      <c r="P25" s="100"/>
      <c r="Q25" s="90"/>
      <c r="R25" s="90"/>
      <c r="S25" s="93"/>
      <c r="T25" s="40">
        <v>2</v>
      </c>
      <c r="U25" s="40">
        <v>61</v>
      </c>
      <c r="V25" s="41" t="str">
        <f>F25</f>
        <v>U449</v>
      </c>
      <c r="W25" s="42">
        <f>ROUND(G25,0)</f>
        <v>0</v>
      </c>
    </row>
    <row r="26" spans="1:23" ht="16.5" customHeight="1">
      <c r="A26" s="53" t="s">
        <v>199</v>
      </c>
      <c r="B26" s="68"/>
      <c r="C26" s="70">
        <f>C19-C25</f>
        <v>1613355</v>
      </c>
      <c r="D26" s="21"/>
      <c r="E26" s="37" t="s">
        <v>212</v>
      </c>
      <c r="F26" s="22" t="s">
        <v>213</v>
      </c>
      <c r="G26" s="38"/>
      <c r="H26" s="18"/>
      <c r="I26" s="51"/>
      <c r="J26" s="51"/>
      <c r="O26" s="40"/>
      <c r="P26" s="40"/>
      <c r="Q26" s="41"/>
      <c r="R26" s="42"/>
      <c r="S26" s="93"/>
      <c r="T26" s="40">
        <v>2</v>
      </c>
      <c r="U26" s="40">
        <v>61</v>
      </c>
      <c r="V26" s="41" t="str">
        <f>F26</f>
        <v>U280</v>
      </c>
      <c r="W26" s="42">
        <f>ROUND(G26,0)</f>
        <v>0</v>
      </c>
    </row>
    <row r="27" spans="1:23" ht="16.5" customHeight="1">
      <c r="A27" s="59" t="s">
        <v>202</v>
      </c>
      <c r="B27" s="60"/>
      <c r="C27" s="61"/>
      <c r="D27" s="21"/>
      <c r="E27" s="37" t="s">
        <v>214</v>
      </c>
      <c r="F27" s="22" t="s">
        <v>215</v>
      </c>
      <c r="G27" s="38"/>
      <c r="H27" s="18"/>
      <c r="I27" s="18"/>
      <c r="J27" s="18"/>
      <c r="S27" s="93"/>
      <c r="T27" s="40">
        <v>2</v>
      </c>
      <c r="U27" s="40">
        <v>61</v>
      </c>
      <c r="V27" s="41" t="str">
        <f>F27</f>
        <v>U27I</v>
      </c>
      <c r="W27" s="42">
        <f>ROUND(G27,0)</f>
        <v>0</v>
      </c>
    </row>
    <row r="28" spans="1:23" ht="16.5" customHeight="1">
      <c r="A28" s="32" t="s">
        <v>10</v>
      </c>
      <c r="B28" s="33"/>
      <c r="C28" s="34"/>
      <c r="D28" s="21"/>
      <c r="E28" s="37" t="s">
        <v>216</v>
      </c>
      <c r="F28" s="22" t="s">
        <v>217</v>
      </c>
      <c r="G28" s="38"/>
      <c r="H28" s="18"/>
      <c r="I28" s="18"/>
      <c r="J28" s="18"/>
      <c r="O28" s="40"/>
      <c r="P28" s="40"/>
      <c r="Q28" s="41"/>
      <c r="R28" s="42"/>
      <c r="S28" s="93"/>
      <c r="T28" s="40">
        <v>2</v>
      </c>
      <c r="U28" s="40">
        <v>61</v>
      </c>
      <c r="V28" s="41" t="str">
        <f>F28</f>
        <v>U582</v>
      </c>
      <c r="W28" s="42">
        <f>ROUND(G28,0)</f>
        <v>0</v>
      </c>
    </row>
    <row r="29" spans="1:23" ht="16.5" customHeight="1">
      <c r="A29" s="37" t="s">
        <v>218</v>
      </c>
      <c r="B29" s="20" t="s">
        <v>219</v>
      </c>
      <c r="C29" s="39">
        <v>13634</v>
      </c>
      <c r="D29" s="21"/>
      <c r="E29" s="37" t="s">
        <v>220</v>
      </c>
      <c r="F29" s="22" t="s">
        <v>221</v>
      </c>
      <c r="G29" s="38"/>
      <c r="H29" s="18"/>
      <c r="I29" s="18"/>
      <c r="J29" s="18"/>
      <c r="O29" s="40">
        <v>36</v>
      </c>
      <c r="P29" s="40">
        <v>7</v>
      </c>
      <c r="Q29" s="41" t="str">
        <f>B29</f>
        <v>F01A</v>
      </c>
      <c r="R29" s="42">
        <f>ROUND(C29,0)</f>
        <v>13634</v>
      </c>
      <c r="S29" s="93" t="s">
        <v>20</v>
      </c>
      <c r="T29" s="40">
        <v>2</v>
      </c>
      <c r="U29" s="40">
        <v>61</v>
      </c>
      <c r="V29" s="41" t="str">
        <f>F29</f>
        <v>U281</v>
      </c>
      <c r="W29" s="42">
        <f>ROUND(G29,0)</f>
        <v>0</v>
      </c>
    </row>
    <row r="30" spans="1:23" ht="16.5" customHeight="1">
      <c r="A30" s="37" t="s">
        <v>222</v>
      </c>
      <c r="B30" s="20" t="s">
        <v>223</v>
      </c>
      <c r="C30" s="39">
        <v>3183</v>
      </c>
      <c r="D30" s="21"/>
      <c r="E30" s="48" t="s">
        <v>48</v>
      </c>
      <c r="F30" s="57"/>
      <c r="G30" s="58">
        <f>SUM(G25:G29)</f>
        <v>0</v>
      </c>
      <c r="H30" s="18"/>
      <c r="I30" s="18"/>
      <c r="J30" s="18"/>
      <c r="O30" s="40">
        <v>36</v>
      </c>
      <c r="P30" s="40">
        <v>7</v>
      </c>
      <c r="Q30" s="41" t="str">
        <f aca="true" t="shared" si="4" ref="Q30:Q35">B30</f>
        <v>F02I</v>
      </c>
      <c r="R30" s="42">
        <f aca="true" t="shared" si="5" ref="R30:R35">ROUND(C30,0)</f>
        <v>3183</v>
      </c>
      <c r="S30" s="93" t="s">
        <v>20</v>
      </c>
      <c r="U30" s="90"/>
      <c r="V30" s="90"/>
      <c r="W30" s="90"/>
    </row>
    <row r="31" spans="1:23" ht="16.5" customHeight="1">
      <c r="A31" s="37" t="s">
        <v>224</v>
      </c>
      <c r="B31" s="22" t="s">
        <v>225</v>
      </c>
      <c r="C31" s="39">
        <v>0</v>
      </c>
      <c r="D31" s="21"/>
      <c r="E31" s="53" t="s">
        <v>131</v>
      </c>
      <c r="F31" s="68"/>
      <c r="G31" s="70">
        <f>G30</f>
        <v>0</v>
      </c>
      <c r="H31" s="18"/>
      <c r="I31" s="18"/>
      <c r="J31" s="18"/>
      <c r="O31" s="40">
        <v>36</v>
      </c>
      <c r="P31" s="40">
        <v>7</v>
      </c>
      <c r="Q31" s="41" t="str">
        <f t="shared" si="4"/>
        <v>F14W</v>
      </c>
      <c r="R31" s="42">
        <f t="shared" si="5"/>
        <v>0</v>
      </c>
      <c r="S31" s="93" t="s">
        <v>20</v>
      </c>
      <c r="T31" s="40"/>
      <c r="U31" s="40"/>
      <c r="V31" s="41"/>
      <c r="W31" s="42"/>
    </row>
    <row r="32" spans="1:23" ht="16.5" customHeight="1">
      <c r="A32" s="37" t="s">
        <v>226</v>
      </c>
      <c r="B32" s="22" t="s">
        <v>227</v>
      </c>
      <c r="C32" s="39">
        <v>0</v>
      </c>
      <c r="D32" s="21"/>
      <c r="E32" s="59" t="s">
        <v>228</v>
      </c>
      <c r="F32" s="60"/>
      <c r="G32" s="61"/>
      <c r="H32" s="18"/>
      <c r="I32" s="18"/>
      <c r="J32" s="18"/>
      <c r="O32" s="40">
        <v>36</v>
      </c>
      <c r="P32" s="40">
        <v>7</v>
      </c>
      <c r="Q32" s="41" t="str">
        <f t="shared" si="4"/>
        <v>F14X</v>
      </c>
      <c r="R32" s="42">
        <f t="shared" si="5"/>
        <v>0</v>
      </c>
      <c r="S32" s="93" t="s">
        <v>20</v>
      </c>
      <c r="U32" s="90"/>
      <c r="V32" s="90"/>
      <c r="W32" s="90"/>
    </row>
    <row r="33" spans="1:23" ht="16.5" customHeight="1">
      <c r="A33" s="37" t="s">
        <v>200</v>
      </c>
      <c r="B33" s="22" t="s">
        <v>201</v>
      </c>
      <c r="C33" s="39">
        <v>0</v>
      </c>
      <c r="D33" s="21"/>
      <c r="E33" s="35" t="s">
        <v>11</v>
      </c>
      <c r="F33" s="33"/>
      <c r="G33" s="34"/>
      <c r="H33" s="18"/>
      <c r="I33" s="18"/>
      <c r="J33" s="18"/>
      <c r="O33" s="40">
        <v>36</v>
      </c>
      <c r="P33" s="40">
        <v>7</v>
      </c>
      <c r="Q33" s="41" t="str">
        <f t="shared" si="4"/>
        <v>F10O</v>
      </c>
      <c r="R33" s="42">
        <f t="shared" si="5"/>
        <v>0</v>
      </c>
      <c r="S33" s="93" t="s">
        <v>20</v>
      </c>
      <c r="T33" s="90"/>
      <c r="U33" s="90"/>
      <c r="V33" s="90"/>
      <c r="W33" s="90"/>
    </row>
    <row r="34" spans="1:23" ht="16.5" customHeight="1">
      <c r="A34" s="37" t="s">
        <v>229</v>
      </c>
      <c r="B34" s="20" t="s">
        <v>230</v>
      </c>
      <c r="C34" s="39">
        <v>0</v>
      </c>
      <c r="D34" s="21"/>
      <c r="E34" s="37" t="s">
        <v>105</v>
      </c>
      <c r="F34" s="22" t="s">
        <v>106</v>
      </c>
      <c r="G34" s="39">
        <v>4612</v>
      </c>
      <c r="H34" s="18"/>
      <c r="I34" s="18"/>
      <c r="J34" s="18"/>
      <c r="O34" s="40">
        <v>36</v>
      </c>
      <c r="P34" s="40">
        <v>7</v>
      </c>
      <c r="Q34" s="41" t="str">
        <f t="shared" si="4"/>
        <v>F01I</v>
      </c>
      <c r="R34" s="42">
        <f t="shared" si="5"/>
        <v>0</v>
      </c>
      <c r="S34" s="93" t="s">
        <v>20</v>
      </c>
      <c r="T34" s="40">
        <v>75</v>
      </c>
      <c r="U34" s="43">
        <v>61</v>
      </c>
      <c r="V34" s="44" t="str">
        <f>F34</f>
        <v>U05M</v>
      </c>
      <c r="W34" s="42">
        <f>ROUND(G34,0)</f>
        <v>4612</v>
      </c>
    </row>
    <row r="35" spans="1:23" ht="16.5" customHeight="1">
      <c r="A35" s="37" t="s">
        <v>231</v>
      </c>
      <c r="B35" s="20" t="s">
        <v>232</v>
      </c>
      <c r="C35" s="39">
        <v>0</v>
      </c>
      <c r="D35" s="21"/>
      <c r="E35" s="101" t="s">
        <v>48</v>
      </c>
      <c r="F35" s="57"/>
      <c r="G35" s="50">
        <f>G34</f>
        <v>4612</v>
      </c>
      <c r="H35" s="18"/>
      <c r="I35" s="18"/>
      <c r="J35" s="18"/>
      <c r="O35" s="40">
        <v>36</v>
      </c>
      <c r="P35" s="40">
        <v>7</v>
      </c>
      <c r="Q35" s="41" t="str">
        <f t="shared" si="4"/>
        <v>F991</v>
      </c>
      <c r="R35" s="42">
        <f t="shared" si="5"/>
        <v>0</v>
      </c>
      <c r="S35" s="93" t="s">
        <v>20</v>
      </c>
      <c r="T35" s="102" t="s">
        <v>107</v>
      </c>
      <c r="U35" s="90"/>
      <c r="V35" s="90"/>
      <c r="W35" s="90"/>
    </row>
    <row r="36" spans="1:23" s="8" customFormat="1" ht="16.5" customHeight="1">
      <c r="A36" s="56" t="s">
        <v>51</v>
      </c>
      <c r="B36" s="57"/>
      <c r="C36" s="98">
        <f>SUM(C29:C35)</f>
        <v>16817</v>
      </c>
      <c r="D36" s="21"/>
      <c r="E36" s="53" t="s">
        <v>108</v>
      </c>
      <c r="F36" s="72"/>
      <c r="G36" s="74">
        <f>G35</f>
        <v>4612</v>
      </c>
      <c r="H36" s="18"/>
      <c r="I36" s="18"/>
      <c r="J36" s="18"/>
      <c r="O36" s="40"/>
      <c r="P36" s="40"/>
      <c r="Q36" s="41"/>
      <c r="R36" s="42"/>
      <c r="S36" s="90"/>
      <c r="T36" s="90"/>
      <c r="U36" s="90"/>
      <c r="V36" s="90"/>
      <c r="W36" s="90"/>
    </row>
    <row r="37" spans="1:23" s="8" customFormat="1" ht="16.5" customHeight="1">
      <c r="A37" s="67" t="s">
        <v>70</v>
      </c>
      <c r="B37" s="33"/>
      <c r="C37" s="34"/>
      <c r="D37" s="21"/>
      <c r="E37" s="103"/>
      <c r="F37" s="104"/>
      <c r="G37" s="105"/>
      <c r="H37" s="18"/>
      <c r="I37" s="18"/>
      <c r="J37" s="18"/>
      <c r="O37" s="1"/>
      <c r="P37" s="1"/>
      <c r="Q37" s="1"/>
      <c r="R37" s="1"/>
      <c r="S37" s="90"/>
      <c r="T37" s="90"/>
      <c r="U37" s="90"/>
      <c r="V37" s="90"/>
      <c r="W37" s="90"/>
    </row>
    <row r="38" spans="1:23" ht="16.5" customHeight="1">
      <c r="A38" s="37" t="s">
        <v>233</v>
      </c>
      <c r="B38" s="22" t="s">
        <v>234</v>
      </c>
      <c r="C38" s="39">
        <v>0</v>
      </c>
      <c r="D38" s="21"/>
      <c r="E38" s="103"/>
      <c r="F38" s="104"/>
      <c r="G38" s="105"/>
      <c r="H38" s="18"/>
      <c r="I38" s="18"/>
      <c r="J38" s="18"/>
      <c r="O38" s="40">
        <v>36</v>
      </c>
      <c r="P38" s="40">
        <v>81</v>
      </c>
      <c r="Q38" s="41" t="str">
        <f>B38</f>
        <v>F955</v>
      </c>
      <c r="R38" s="42">
        <f>ROUND(C38,0)</f>
        <v>0</v>
      </c>
      <c r="S38" s="93" t="s">
        <v>20</v>
      </c>
      <c r="T38" s="90"/>
      <c r="U38" s="90"/>
      <c r="V38" s="90"/>
      <c r="W38" s="90"/>
    </row>
    <row r="39" spans="1:23" ht="16.5" customHeight="1">
      <c r="A39" s="37" t="s">
        <v>71</v>
      </c>
      <c r="B39" s="22" t="s">
        <v>72</v>
      </c>
      <c r="C39" s="39">
        <v>0</v>
      </c>
      <c r="D39" s="21"/>
      <c r="E39" s="103"/>
      <c r="F39" s="104"/>
      <c r="G39" s="105"/>
      <c r="H39" s="18"/>
      <c r="I39" s="18"/>
      <c r="J39" s="18"/>
      <c r="O39" s="40">
        <v>36</v>
      </c>
      <c r="P39" s="40">
        <v>81</v>
      </c>
      <c r="Q39" s="41" t="str">
        <f>B39</f>
        <v>F27I</v>
      </c>
      <c r="R39" s="42">
        <f>ROUND(C39,0)</f>
        <v>0</v>
      </c>
      <c r="S39" s="93" t="s">
        <v>20</v>
      </c>
      <c r="T39" s="90"/>
      <c r="U39" s="90"/>
      <c r="V39" s="90"/>
      <c r="W39" s="90"/>
    </row>
    <row r="40" spans="1:23" ht="16.5" customHeight="1">
      <c r="A40" s="37" t="s">
        <v>73</v>
      </c>
      <c r="B40" s="22" t="s">
        <v>74</v>
      </c>
      <c r="C40" s="39">
        <v>0</v>
      </c>
      <c r="D40" s="21"/>
      <c r="E40" s="103"/>
      <c r="F40" s="104"/>
      <c r="G40" s="105"/>
      <c r="H40" s="18"/>
      <c r="I40" s="18"/>
      <c r="J40" s="18"/>
      <c r="O40" s="40">
        <v>36</v>
      </c>
      <c r="P40" s="40">
        <v>81</v>
      </c>
      <c r="Q40" s="41" t="str">
        <f>B40</f>
        <v>F00P</v>
      </c>
      <c r="R40" s="42">
        <f>ROUND(C40,0)</f>
        <v>0</v>
      </c>
      <c r="S40" s="93" t="s">
        <v>20</v>
      </c>
      <c r="T40" s="90"/>
      <c r="U40" s="90"/>
      <c r="V40" s="90"/>
      <c r="W40" s="90"/>
    </row>
    <row r="41" spans="1:23" ht="16.5" customHeight="1">
      <c r="A41" s="37" t="s">
        <v>75</v>
      </c>
      <c r="B41" s="22" t="s">
        <v>76</v>
      </c>
      <c r="C41" s="39">
        <v>0</v>
      </c>
      <c r="D41" s="21"/>
      <c r="E41" s="103"/>
      <c r="F41" s="104"/>
      <c r="G41" s="105"/>
      <c r="I41" s="18"/>
      <c r="J41" s="18"/>
      <c r="O41" s="40">
        <v>36</v>
      </c>
      <c r="P41" s="40">
        <v>81</v>
      </c>
      <c r="Q41" s="41" t="str">
        <f>B41</f>
        <v>F01S</v>
      </c>
      <c r="R41" s="42">
        <f>ROUND(C41,0)</f>
        <v>0</v>
      </c>
      <c r="S41" s="93" t="s">
        <v>20</v>
      </c>
      <c r="T41" s="90"/>
      <c r="U41" s="90"/>
      <c r="V41" s="90"/>
      <c r="W41" s="90"/>
    </row>
    <row r="42" spans="1:23" ht="16.5" customHeight="1">
      <c r="A42" s="37" t="s">
        <v>77</v>
      </c>
      <c r="B42" s="22" t="s">
        <v>78</v>
      </c>
      <c r="C42" s="39">
        <v>9000</v>
      </c>
      <c r="D42" s="21"/>
      <c r="E42" s="103"/>
      <c r="F42" s="104"/>
      <c r="G42" s="105"/>
      <c r="I42" s="18"/>
      <c r="J42" s="18"/>
      <c r="O42" s="40">
        <v>36</v>
      </c>
      <c r="P42" s="40">
        <v>81</v>
      </c>
      <c r="Q42" s="41" t="str">
        <f>B42</f>
        <v>F01P</v>
      </c>
      <c r="R42" s="42">
        <f>ROUND(C42,0)</f>
        <v>9000</v>
      </c>
      <c r="S42" s="93" t="s">
        <v>20</v>
      </c>
      <c r="T42" s="90"/>
      <c r="U42" s="90"/>
      <c r="V42" s="90"/>
      <c r="W42" s="90"/>
    </row>
    <row r="43" spans="1:23" ht="16.5" customHeight="1">
      <c r="A43" s="56" t="s">
        <v>81</v>
      </c>
      <c r="B43" s="57"/>
      <c r="C43" s="98">
        <f>SUM(C38:C42)</f>
        <v>9000</v>
      </c>
      <c r="D43" s="21"/>
      <c r="E43" s="103"/>
      <c r="F43" s="104"/>
      <c r="G43" s="105"/>
      <c r="I43" s="18"/>
      <c r="J43" s="18"/>
      <c r="O43" s="40"/>
      <c r="P43" s="40"/>
      <c r="Q43" s="41"/>
      <c r="R43" s="42"/>
      <c r="S43" s="90"/>
      <c r="T43" s="90"/>
      <c r="U43" s="90"/>
      <c r="V43" s="90"/>
      <c r="W43" s="90"/>
    </row>
    <row r="44" spans="1:23" ht="16.5" customHeight="1">
      <c r="A44" s="53" t="s">
        <v>157</v>
      </c>
      <c r="B44" s="68"/>
      <c r="C44" s="70">
        <f>C36-C43</f>
        <v>7817</v>
      </c>
      <c r="D44" s="21"/>
      <c r="E44" s="103"/>
      <c r="F44" s="104"/>
      <c r="G44" s="105"/>
      <c r="I44" s="18"/>
      <c r="J44" s="18"/>
      <c r="O44" s="40"/>
      <c r="P44" s="40"/>
      <c r="Q44" s="41"/>
      <c r="R44" s="42"/>
      <c r="S44" s="90"/>
      <c r="T44" s="90"/>
      <c r="U44" s="90"/>
      <c r="V44" s="90"/>
      <c r="W44" s="90"/>
    </row>
    <row r="45" spans="1:23" ht="16.5" customHeight="1">
      <c r="A45" s="59" t="s">
        <v>209</v>
      </c>
      <c r="B45" s="60"/>
      <c r="C45" s="61"/>
      <c r="D45" s="21"/>
      <c r="E45" s="103"/>
      <c r="F45" s="104"/>
      <c r="G45" s="105"/>
      <c r="I45" s="18"/>
      <c r="J45" s="18"/>
      <c r="S45" s="90"/>
      <c r="T45" s="90"/>
      <c r="U45" s="90"/>
      <c r="V45" s="90"/>
      <c r="W45" s="90"/>
    </row>
    <row r="46" spans="1:23" ht="16.5" customHeight="1">
      <c r="A46" s="32" t="s">
        <v>10</v>
      </c>
      <c r="B46" s="33"/>
      <c r="C46" s="34"/>
      <c r="D46" s="21"/>
      <c r="E46" s="103"/>
      <c r="F46" s="104"/>
      <c r="G46" s="105"/>
      <c r="I46" s="18"/>
      <c r="J46" s="18"/>
      <c r="O46" s="40"/>
      <c r="P46" s="40"/>
      <c r="Q46" s="41"/>
      <c r="R46" s="42"/>
      <c r="S46" s="90"/>
      <c r="T46" s="90"/>
      <c r="U46" s="90"/>
      <c r="V46" s="90"/>
      <c r="W46" s="90"/>
    </row>
    <row r="47" spans="1:23" ht="16.5" customHeight="1">
      <c r="A47" s="37" t="s">
        <v>235</v>
      </c>
      <c r="B47" s="22" t="s">
        <v>236</v>
      </c>
      <c r="C47" s="39">
        <v>337560</v>
      </c>
      <c r="D47" s="21"/>
      <c r="E47" s="103"/>
      <c r="F47" s="104"/>
      <c r="G47" s="105"/>
      <c r="I47" s="18"/>
      <c r="J47" s="18"/>
      <c r="O47" s="40">
        <v>2</v>
      </c>
      <c r="P47" s="40">
        <v>7</v>
      </c>
      <c r="Q47" s="41" t="str">
        <f>B47</f>
        <v>F70G</v>
      </c>
      <c r="R47" s="42">
        <f>ROUND(C47,0)</f>
        <v>337560</v>
      </c>
      <c r="S47" s="93" t="s">
        <v>20</v>
      </c>
      <c r="T47" s="90"/>
      <c r="U47" s="90"/>
      <c r="V47" s="90"/>
      <c r="W47" s="90"/>
    </row>
    <row r="48" spans="1:23" ht="16.5" customHeight="1">
      <c r="A48" s="37" t="s">
        <v>237</v>
      </c>
      <c r="B48" s="22" t="s">
        <v>238</v>
      </c>
      <c r="C48" s="39">
        <v>14862</v>
      </c>
      <c r="D48" s="21"/>
      <c r="E48" s="103"/>
      <c r="F48" s="104"/>
      <c r="G48" s="105"/>
      <c r="I48" s="18"/>
      <c r="J48" s="18"/>
      <c r="O48" s="40">
        <v>2</v>
      </c>
      <c r="P48" s="40">
        <v>7</v>
      </c>
      <c r="Q48" s="41" t="str">
        <f aca="true" t="shared" si="6" ref="Q48:Q53">B48</f>
        <v>F05I</v>
      </c>
      <c r="R48" s="42">
        <f aca="true" t="shared" si="7" ref="R48:R53">ROUND(C48,0)</f>
        <v>14862</v>
      </c>
      <c r="S48" s="93" t="s">
        <v>20</v>
      </c>
      <c r="T48" s="90"/>
      <c r="U48" s="90"/>
      <c r="V48" s="90"/>
      <c r="W48" s="90"/>
    </row>
    <row r="49" spans="1:23" ht="16.5" customHeight="1">
      <c r="A49" s="37" t="s">
        <v>239</v>
      </c>
      <c r="B49" s="22" t="s">
        <v>240</v>
      </c>
      <c r="C49" s="39">
        <v>9913</v>
      </c>
      <c r="D49" s="21"/>
      <c r="E49" s="103"/>
      <c r="F49" s="104"/>
      <c r="G49" s="105"/>
      <c r="I49" s="18"/>
      <c r="J49" s="18"/>
      <c r="O49" s="40">
        <v>2</v>
      </c>
      <c r="P49" s="40">
        <v>7</v>
      </c>
      <c r="Q49" s="41" t="str">
        <f t="shared" si="6"/>
        <v>F74G</v>
      </c>
      <c r="R49" s="42">
        <f t="shared" si="7"/>
        <v>9913</v>
      </c>
      <c r="S49" s="93" t="s">
        <v>20</v>
      </c>
      <c r="T49" s="90"/>
      <c r="U49" s="90"/>
      <c r="V49" s="90"/>
      <c r="W49" s="90"/>
    </row>
    <row r="50" spans="1:23" ht="16.5" customHeight="1">
      <c r="A50" s="37" t="s">
        <v>241</v>
      </c>
      <c r="B50" s="22" t="s">
        <v>242</v>
      </c>
      <c r="C50" s="39"/>
      <c r="D50" s="21"/>
      <c r="E50" s="103"/>
      <c r="F50" s="104"/>
      <c r="G50" s="105"/>
      <c r="I50" s="18"/>
      <c r="J50" s="18"/>
      <c r="O50" s="40">
        <v>2</v>
      </c>
      <c r="P50" s="40">
        <v>7</v>
      </c>
      <c r="Q50" s="41" t="str">
        <f t="shared" si="6"/>
        <v>F14Y</v>
      </c>
      <c r="R50" s="42">
        <f t="shared" si="7"/>
        <v>0</v>
      </c>
      <c r="S50" s="93" t="s">
        <v>20</v>
      </c>
      <c r="T50" s="90"/>
      <c r="U50" s="90"/>
      <c r="V50" s="90"/>
      <c r="W50" s="90"/>
    </row>
    <row r="51" spans="1:23" ht="16.5" customHeight="1">
      <c r="A51" s="37" t="s">
        <v>243</v>
      </c>
      <c r="B51" s="22" t="s">
        <v>244</v>
      </c>
      <c r="C51" s="39"/>
      <c r="D51" s="21"/>
      <c r="E51" s="103"/>
      <c r="F51" s="104"/>
      <c r="G51" s="105"/>
      <c r="I51" s="18"/>
      <c r="J51" s="18"/>
      <c r="O51" s="40">
        <v>2</v>
      </c>
      <c r="P51" s="40">
        <v>7</v>
      </c>
      <c r="Q51" s="41" t="str">
        <f t="shared" si="6"/>
        <v>F14Z</v>
      </c>
      <c r="R51" s="42">
        <f t="shared" si="7"/>
        <v>0</v>
      </c>
      <c r="S51" s="93" t="s">
        <v>20</v>
      </c>
      <c r="T51" s="90"/>
      <c r="U51" s="90"/>
      <c r="V51" s="90"/>
      <c r="W51" s="90"/>
    </row>
    <row r="52" spans="1:23" ht="16.5" customHeight="1">
      <c r="A52" s="37" t="s">
        <v>200</v>
      </c>
      <c r="B52" s="22" t="s">
        <v>201</v>
      </c>
      <c r="C52" s="39"/>
      <c r="D52" s="21"/>
      <c r="E52" s="103"/>
      <c r="F52" s="104"/>
      <c r="G52" s="105"/>
      <c r="I52" s="18"/>
      <c r="J52" s="18"/>
      <c r="O52" s="40">
        <v>2</v>
      </c>
      <c r="P52" s="40">
        <v>7</v>
      </c>
      <c r="Q52" s="41" t="str">
        <f t="shared" si="6"/>
        <v>F10O</v>
      </c>
      <c r="R52" s="42">
        <f t="shared" si="7"/>
        <v>0</v>
      </c>
      <c r="S52" s="93" t="s">
        <v>20</v>
      </c>
      <c r="T52" s="90"/>
      <c r="U52" s="90"/>
      <c r="V52" s="90"/>
      <c r="W52" s="90"/>
    </row>
    <row r="53" spans="1:23" ht="16.5" customHeight="1">
      <c r="A53" s="37" t="s">
        <v>245</v>
      </c>
      <c r="B53" s="22" t="s">
        <v>246</v>
      </c>
      <c r="C53" s="39">
        <v>35776</v>
      </c>
      <c r="D53" s="21"/>
      <c r="E53" s="103"/>
      <c r="F53" s="104"/>
      <c r="G53" s="105"/>
      <c r="I53" s="18"/>
      <c r="J53" s="18"/>
      <c r="O53" s="40">
        <v>2</v>
      </c>
      <c r="P53" s="40">
        <v>7</v>
      </c>
      <c r="Q53" s="41" t="str">
        <f t="shared" si="6"/>
        <v>F989</v>
      </c>
      <c r="R53" s="42">
        <f t="shared" si="7"/>
        <v>35776</v>
      </c>
      <c r="S53" s="93" t="s">
        <v>20</v>
      </c>
      <c r="T53" s="90"/>
      <c r="U53" s="90"/>
      <c r="V53" s="90"/>
      <c r="W53" s="90"/>
    </row>
    <row r="54" spans="1:23" ht="16.5" customHeight="1">
      <c r="A54" s="56" t="s">
        <v>51</v>
      </c>
      <c r="B54" s="57"/>
      <c r="C54" s="58">
        <f>SUM(C47:C53)</f>
        <v>398111</v>
      </c>
      <c r="D54" s="21"/>
      <c r="E54" s="103"/>
      <c r="F54" s="104"/>
      <c r="G54" s="105"/>
      <c r="I54" s="18"/>
      <c r="J54" s="18"/>
      <c r="O54" s="40"/>
      <c r="P54" s="40"/>
      <c r="Q54" s="41"/>
      <c r="R54" s="42"/>
      <c r="S54" s="90"/>
      <c r="T54" s="90"/>
      <c r="U54" s="90"/>
      <c r="V54" s="90"/>
      <c r="W54" s="90"/>
    </row>
    <row r="55" spans="1:23" ht="16.5" customHeight="1">
      <c r="A55" s="62" t="s">
        <v>52</v>
      </c>
      <c r="B55" s="63"/>
      <c r="C55" s="64"/>
      <c r="D55" s="21"/>
      <c r="E55" s="103"/>
      <c r="F55" s="106"/>
      <c r="G55" s="107"/>
      <c r="S55" s="90"/>
      <c r="T55" s="90"/>
      <c r="U55" s="90"/>
      <c r="V55" s="90"/>
      <c r="W55" s="90"/>
    </row>
    <row r="56" spans="1:23" ht="16.5" customHeight="1">
      <c r="A56" s="37" t="s">
        <v>247</v>
      </c>
      <c r="B56" s="22" t="s">
        <v>248</v>
      </c>
      <c r="C56" s="38">
        <v>0</v>
      </c>
      <c r="D56" s="21"/>
      <c r="E56" s="108"/>
      <c r="F56" s="104"/>
      <c r="G56" s="105"/>
      <c r="O56" s="40">
        <v>2</v>
      </c>
      <c r="P56" s="40">
        <v>9</v>
      </c>
      <c r="Q56" s="41" t="str">
        <f>B56</f>
        <v>F50H</v>
      </c>
      <c r="R56" s="42">
        <f>ROUND(C56,0)</f>
        <v>0</v>
      </c>
      <c r="S56" s="93" t="s">
        <v>20</v>
      </c>
      <c r="T56" s="90"/>
      <c r="U56" s="90"/>
      <c r="V56" s="90"/>
      <c r="W56" s="90"/>
    </row>
    <row r="57" spans="1:23" ht="16.5" customHeight="1">
      <c r="A57" s="37" t="s">
        <v>249</v>
      </c>
      <c r="B57" s="22" t="s">
        <v>250</v>
      </c>
      <c r="C57" s="38">
        <v>0</v>
      </c>
      <c r="D57" s="21"/>
      <c r="E57" s="108"/>
      <c r="F57" s="104"/>
      <c r="G57" s="105"/>
      <c r="O57" s="40">
        <v>2</v>
      </c>
      <c r="P57" s="40">
        <v>9</v>
      </c>
      <c r="Q57" s="41" t="str">
        <f aca="true" t="shared" si="8" ref="Q57:Q64">B57</f>
        <v>F962</v>
      </c>
      <c r="R57" s="42">
        <f aca="true" t="shared" si="9" ref="R57:R64">ROUND(C57,0)</f>
        <v>0</v>
      </c>
      <c r="S57" s="93" t="s">
        <v>20</v>
      </c>
      <c r="T57" s="90"/>
      <c r="U57" s="90"/>
      <c r="V57" s="90"/>
      <c r="W57" s="90"/>
    </row>
    <row r="58" spans="1:23" ht="16.5" customHeight="1">
      <c r="A58" s="37" t="s">
        <v>251</v>
      </c>
      <c r="B58" s="22" t="s">
        <v>252</v>
      </c>
      <c r="C58" s="38">
        <v>0</v>
      </c>
      <c r="D58" s="21"/>
      <c r="E58" s="108"/>
      <c r="F58" s="104"/>
      <c r="G58" s="105"/>
      <c r="O58" s="40">
        <v>2</v>
      </c>
      <c r="P58" s="40">
        <v>9</v>
      </c>
      <c r="Q58" s="41" t="str">
        <f t="shared" si="8"/>
        <v>F960</v>
      </c>
      <c r="R58" s="42">
        <f t="shared" si="9"/>
        <v>0</v>
      </c>
      <c r="S58" s="93" t="s">
        <v>20</v>
      </c>
      <c r="T58" s="90"/>
      <c r="U58" s="90"/>
      <c r="V58" s="90"/>
      <c r="W58" s="90"/>
    </row>
    <row r="59" spans="1:23" ht="16.5" customHeight="1">
      <c r="A59" s="37" t="s">
        <v>253</v>
      </c>
      <c r="B59" s="22" t="s">
        <v>254</v>
      </c>
      <c r="C59" s="38">
        <v>0</v>
      </c>
      <c r="D59" s="21"/>
      <c r="E59" s="108"/>
      <c r="F59" s="104"/>
      <c r="G59" s="105"/>
      <c r="O59" s="40">
        <v>2</v>
      </c>
      <c r="P59" s="40">
        <v>9</v>
      </c>
      <c r="Q59" s="41" t="str">
        <f t="shared" si="8"/>
        <v>F961</v>
      </c>
      <c r="R59" s="42">
        <f t="shared" si="9"/>
        <v>0</v>
      </c>
      <c r="S59" s="93" t="s">
        <v>20</v>
      </c>
      <c r="T59" s="90"/>
      <c r="U59" s="90"/>
      <c r="V59" s="90"/>
      <c r="W59" s="90"/>
    </row>
    <row r="60" spans="1:23" ht="16.5" customHeight="1">
      <c r="A60" s="37" t="s">
        <v>255</v>
      </c>
      <c r="B60" s="22" t="s">
        <v>256</v>
      </c>
      <c r="C60" s="109">
        <v>0</v>
      </c>
      <c r="D60" s="21"/>
      <c r="E60" s="108"/>
      <c r="F60" s="104"/>
      <c r="G60" s="105"/>
      <c r="O60" s="40">
        <v>2</v>
      </c>
      <c r="P60" s="40">
        <v>9</v>
      </c>
      <c r="Q60" s="41" t="str">
        <f t="shared" si="8"/>
        <v>F10M</v>
      </c>
      <c r="R60" s="42">
        <f t="shared" si="9"/>
        <v>0</v>
      </c>
      <c r="S60" s="93" t="s">
        <v>20</v>
      </c>
      <c r="T60" s="90"/>
      <c r="U60" s="90"/>
      <c r="V60" s="90"/>
      <c r="W60" s="90"/>
    </row>
    <row r="61" spans="1:23" ht="16.5" customHeight="1">
      <c r="A61" s="37" t="s">
        <v>257</v>
      </c>
      <c r="B61" s="22" t="s">
        <v>258</v>
      </c>
      <c r="C61" s="109">
        <v>0</v>
      </c>
      <c r="D61" s="21"/>
      <c r="E61" s="108"/>
      <c r="F61" s="104"/>
      <c r="G61" s="105"/>
      <c r="O61" s="40">
        <v>2</v>
      </c>
      <c r="P61" s="40">
        <v>9</v>
      </c>
      <c r="Q61" s="41" t="str">
        <f t="shared" si="8"/>
        <v>F10N</v>
      </c>
      <c r="R61" s="42">
        <f t="shared" si="9"/>
        <v>0</v>
      </c>
      <c r="S61" s="93" t="s">
        <v>20</v>
      </c>
      <c r="T61" s="90"/>
      <c r="U61" s="90"/>
      <c r="V61" s="90"/>
      <c r="W61" s="90"/>
    </row>
    <row r="62" spans="1:23" ht="16.5" customHeight="1">
      <c r="A62" s="37" t="s">
        <v>259</v>
      </c>
      <c r="B62" s="22" t="s">
        <v>260</v>
      </c>
      <c r="C62" s="38">
        <v>0</v>
      </c>
      <c r="D62" s="21"/>
      <c r="E62" s="108"/>
      <c r="F62" s="104"/>
      <c r="G62" s="105"/>
      <c r="O62" s="40">
        <v>2</v>
      </c>
      <c r="P62" s="40">
        <v>9</v>
      </c>
      <c r="Q62" s="41" t="str">
        <f t="shared" si="8"/>
        <v>F96H</v>
      </c>
      <c r="R62" s="42">
        <f t="shared" si="9"/>
        <v>0</v>
      </c>
      <c r="S62" s="93" t="s">
        <v>20</v>
      </c>
      <c r="T62" s="90"/>
      <c r="U62" s="90"/>
      <c r="V62" s="90"/>
      <c r="W62" s="90"/>
    </row>
    <row r="63" spans="1:23" ht="16.5" customHeight="1">
      <c r="A63" s="37" t="s">
        <v>155</v>
      </c>
      <c r="B63" s="22" t="s">
        <v>156</v>
      </c>
      <c r="C63" s="38">
        <v>27237</v>
      </c>
      <c r="D63" s="21"/>
      <c r="E63" s="108"/>
      <c r="F63" s="104"/>
      <c r="G63" s="105"/>
      <c r="O63" s="40">
        <v>2</v>
      </c>
      <c r="P63" s="40">
        <v>9</v>
      </c>
      <c r="Q63" s="41" t="str">
        <f t="shared" si="8"/>
        <v>F987</v>
      </c>
      <c r="R63" s="42">
        <f t="shared" si="9"/>
        <v>27237</v>
      </c>
      <c r="S63" s="93" t="s">
        <v>20</v>
      </c>
      <c r="T63" s="8"/>
      <c r="U63" s="8"/>
      <c r="V63" s="8"/>
      <c r="W63" s="8"/>
    </row>
    <row r="64" spans="1:23" ht="16.5" customHeight="1">
      <c r="A64" s="37" t="s">
        <v>123</v>
      </c>
      <c r="B64" s="22" t="s">
        <v>124</v>
      </c>
      <c r="C64" s="38">
        <v>0</v>
      </c>
      <c r="D64" s="21"/>
      <c r="E64" s="108"/>
      <c r="F64" s="104"/>
      <c r="G64" s="105"/>
      <c r="O64" s="40">
        <v>2</v>
      </c>
      <c r="P64" s="40">
        <v>9</v>
      </c>
      <c r="Q64" s="41" t="str">
        <f t="shared" si="8"/>
        <v>F999</v>
      </c>
      <c r="R64" s="42">
        <f t="shared" si="9"/>
        <v>0</v>
      </c>
      <c r="S64" s="93" t="s">
        <v>20</v>
      </c>
      <c r="T64" s="8"/>
      <c r="U64" s="8"/>
      <c r="V64" s="8"/>
      <c r="W64" s="8"/>
    </row>
    <row r="65" spans="1:18" ht="16.5" customHeight="1">
      <c r="A65" s="56" t="s">
        <v>69</v>
      </c>
      <c r="B65" s="57"/>
      <c r="C65" s="98">
        <f>SUM(C56:C64)</f>
        <v>27237</v>
      </c>
      <c r="D65" s="21"/>
      <c r="E65" s="108"/>
      <c r="F65" s="104"/>
      <c r="G65" s="105"/>
      <c r="O65" s="40"/>
      <c r="P65" s="40"/>
      <c r="Q65" s="41"/>
      <c r="R65" s="42"/>
    </row>
    <row r="66" spans="1:7" ht="16.5" customHeight="1">
      <c r="A66" s="67" t="s">
        <v>70</v>
      </c>
      <c r="B66" s="33"/>
      <c r="C66" s="34"/>
      <c r="D66" s="21"/>
      <c r="E66" s="108"/>
      <c r="F66" s="104"/>
      <c r="G66" s="105"/>
    </row>
    <row r="67" spans="1:19" ht="16.5" customHeight="1">
      <c r="A67" s="37" t="s">
        <v>71</v>
      </c>
      <c r="B67" s="22" t="s">
        <v>72</v>
      </c>
      <c r="C67" s="39">
        <v>61720</v>
      </c>
      <c r="D67" s="21"/>
      <c r="E67" s="108"/>
      <c r="F67" s="104"/>
      <c r="G67" s="105"/>
      <c r="O67" s="40">
        <v>2</v>
      </c>
      <c r="P67" s="40">
        <v>81</v>
      </c>
      <c r="Q67" s="41" t="str">
        <f>B67</f>
        <v>F27I</v>
      </c>
      <c r="R67" s="42">
        <f>ROUND(C67,0)</f>
        <v>61720</v>
      </c>
      <c r="S67" s="93" t="s">
        <v>20</v>
      </c>
    </row>
    <row r="68" spans="1:19" ht="16.5" customHeight="1">
      <c r="A68" s="37" t="s">
        <v>73</v>
      </c>
      <c r="B68" s="22" t="s">
        <v>74</v>
      </c>
      <c r="C68" s="39">
        <v>0</v>
      </c>
      <c r="D68" s="21"/>
      <c r="E68" s="108"/>
      <c r="F68" s="104"/>
      <c r="G68" s="105"/>
      <c r="O68" s="40">
        <v>2</v>
      </c>
      <c r="P68" s="40">
        <v>81</v>
      </c>
      <c r="Q68" s="41" t="str">
        <f>B68</f>
        <v>F00P</v>
      </c>
      <c r="R68" s="42">
        <f>ROUND(C68,0)</f>
        <v>0</v>
      </c>
      <c r="S68" s="93" t="s">
        <v>20</v>
      </c>
    </row>
    <row r="69" spans="1:19" ht="16.5" customHeight="1">
      <c r="A69" s="37" t="s">
        <v>75</v>
      </c>
      <c r="B69" s="22" t="s">
        <v>76</v>
      </c>
      <c r="C69" s="39">
        <v>0</v>
      </c>
      <c r="D69" s="21"/>
      <c r="E69" s="108"/>
      <c r="F69" s="104"/>
      <c r="G69" s="105"/>
      <c r="O69" s="40">
        <v>2</v>
      </c>
      <c r="P69" s="40">
        <v>81</v>
      </c>
      <c r="Q69" s="41" t="str">
        <f>B69</f>
        <v>F01S</v>
      </c>
      <c r="R69" s="42">
        <f>ROUND(C69,0)</f>
        <v>0</v>
      </c>
      <c r="S69" s="93" t="s">
        <v>20</v>
      </c>
    </row>
    <row r="70" spans="1:19" ht="16.5" customHeight="1">
      <c r="A70" s="37" t="s">
        <v>77</v>
      </c>
      <c r="B70" s="22" t="s">
        <v>78</v>
      </c>
      <c r="C70" s="39">
        <v>36958</v>
      </c>
      <c r="D70" s="21"/>
      <c r="E70" s="108"/>
      <c r="F70" s="104"/>
      <c r="G70" s="105"/>
      <c r="O70" s="40">
        <v>2</v>
      </c>
      <c r="P70" s="40">
        <v>81</v>
      </c>
      <c r="Q70" s="41" t="str">
        <f>B70</f>
        <v>F01P</v>
      </c>
      <c r="R70" s="42">
        <f>ROUND(C70,0)</f>
        <v>36958</v>
      </c>
      <c r="S70" s="93" t="s">
        <v>20</v>
      </c>
    </row>
    <row r="71" spans="1:7" ht="16.5" customHeight="1">
      <c r="A71" s="56" t="s">
        <v>81</v>
      </c>
      <c r="B71" s="57"/>
      <c r="C71" s="98">
        <f>SUM(C67:C70)</f>
        <v>98678</v>
      </c>
      <c r="D71" s="21"/>
      <c r="E71" s="108"/>
      <c r="F71" s="104"/>
      <c r="G71" s="105"/>
    </row>
    <row r="72" spans="1:7" ht="16.5" customHeight="1">
      <c r="A72" s="53" t="s">
        <v>131</v>
      </c>
      <c r="B72" s="110"/>
      <c r="C72" s="111">
        <f>C54+C65-C71</f>
        <v>326670</v>
      </c>
      <c r="D72" s="21"/>
      <c r="E72" s="108"/>
      <c r="F72" s="104"/>
      <c r="G72" s="105"/>
    </row>
    <row r="73" spans="1:7" ht="16.5" customHeight="1">
      <c r="A73" s="59" t="s">
        <v>228</v>
      </c>
      <c r="B73" s="60"/>
      <c r="C73" s="61"/>
      <c r="D73" s="21"/>
      <c r="E73" s="108"/>
      <c r="F73" s="104"/>
      <c r="G73" s="105"/>
    </row>
    <row r="74" spans="1:7" ht="16.5" customHeight="1">
      <c r="A74" s="32" t="s">
        <v>52</v>
      </c>
      <c r="B74" s="33"/>
      <c r="C74" s="34"/>
      <c r="D74" s="21"/>
      <c r="E74" s="108"/>
      <c r="F74" s="104"/>
      <c r="G74" s="105"/>
    </row>
    <row r="75" spans="1:19" ht="16.5" customHeight="1">
      <c r="A75" s="37" t="s">
        <v>158</v>
      </c>
      <c r="B75" s="22" t="s">
        <v>159</v>
      </c>
      <c r="C75" s="39">
        <v>1070</v>
      </c>
      <c r="D75" s="21"/>
      <c r="E75" s="108"/>
      <c r="F75" s="104"/>
      <c r="G75" s="105"/>
      <c r="O75" s="112">
        <v>75</v>
      </c>
      <c r="P75" s="40">
        <v>9</v>
      </c>
      <c r="Q75" s="41" t="str">
        <f>B75</f>
        <v>F14Q</v>
      </c>
      <c r="R75" s="42">
        <f>ROUND(C75,0)</f>
        <v>1070</v>
      </c>
      <c r="S75" s="93" t="s">
        <v>20</v>
      </c>
    </row>
    <row r="76" spans="1:15" ht="16.5" customHeight="1">
      <c r="A76" s="56" t="s">
        <v>69</v>
      </c>
      <c r="B76" s="57"/>
      <c r="C76" s="113">
        <f>C75</f>
        <v>1070</v>
      </c>
      <c r="D76" s="21"/>
      <c r="E76" s="108"/>
      <c r="F76" s="104"/>
      <c r="G76" s="105"/>
      <c r="O76" s="102" t="s">
        <v>107</v>
      </c>
    </row>
    <row r="77" spans="1:7" ht="16.5" customHeight="1">
      <c r="A77" s="53" t="s">
        <v>160</v>
      </c>
      <c r="B77" s="68"/>
      <c r="C77" s="69">
        <f>C76</f>
        <v>1070</v>
      </c>
      <c r="D77" s="21"/>
      <c r="E77" s="108"/>
      <c r="F77" s="104"/>
      <c r="G77" s="105"/>
    </row>
    <row r="78" spans="1:7" ht="16.5" customHeight="1">
      <c r="A78" s="87" t="s">
        <v>161</v>
      </c>
      <c r="B78" s="88"/>
      <c r="C78" s="69">
        <f>C26+C44+C72+C77</f>
        <v>1948912</v>
      </c>
      <c r="D78" s="21"/>
      <c r="E78" s="89" t="s">
        <v>162</v>
      </c>
      <c r="F78" s="114"/>
      <c r="G78" s="70">
        <f>G16+G22+G31+G36</f>
        <v>1385679</v>
      </c>
    </row>
    <row r="79" spans="2:5" ht="4.5" customHeight="1">
      <c r="B79" s="90"/>
      <c r="D79" s="115"/>
      <c r="E79" s="116"/>
    </row>
    <row r="80" spans="1:4" ht="16.5" customHeight="1">
      <c r="A80" s="91" t="s">
        <v>163</v>
      </c>
      <c r="D80" s="8"/>
    </row>
    <row r="81" spans="1:2" ht="16.5" customHeight="1">
      <c r="A81" s="92" t="s">
        <v>261</v>
      </c>
      <c r="B81" s="2"/>
    </row>
  </sheetData>
  <sheetProtection password="EA98" sheet="1" objects="1" scenarios="1" selectLockedCells="1"/>
  <mergeCells count="6">
    <mergeCell ref="A5:C5"/>
    <mergeCell ref="E5:G5"/>
    <mergeCell ref="H6:H11"/>
    <mergeCell ref="O7:R7"/>
    <mergeCell ref="T7:W7"/>
    <mergeCell ref="H13:H18"/>
  </mergeCells>
  <dataValidations count="3">
    <dataValidation type="whole" allowBlank="1" showErrorMessage="1" errorTitle="ERRORE NEL DATO IMMESSO" error="INSERIRE SOLO NUMERI INTERI" sqref="C21:C22 C24 C39:C40 C42 C67:C68 C70">
      <formula1>0</formula1>
      <formula2>999999999999</formula2>
    </dataValidation>
    <dataValidation type="whole" allowBlank="1" showErrorMessage="1" errorTitle="ERRORE NEL DATO IMMESSO" error="INSERIRE SOLO NUMERI INTERI" sqref="G16 G22 C26 G31 G35:G36 C44 C76:C77 G78">
      <formula1>-999999999999</formula1>
      <formula2>999999999999</formula2>
    </dataValidation>
    <dataValidation type="whole" allowBlank="1" showErrorMessage="1" errorTitle="ERRORE NEL DATO IMMESSO" error="INSERIRE SOLO NUMERI INTERI POSITIVI" sqref="G9:G15 C17 G19:G21 G25:G30 C33 G34 C52 C54 C56:C59 C62:C64 C75">
      <formula1>0</formula1>
      <formula2>999999999999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4"/>
  <sheetViews>
    <sheetView showGridLines="0" tabSelected="1" zoomScale="80" zoomScaleNormal="80" workbookViewId="0" topLeftCell="A41">
      <selection activeCell="G27" sqref="G27"/>
    </sheetView>
  </sheetViews>
  <sheetFormatPr defaultColWidth="10.28125" defaultRowHeight="12.75"/>
  <cols>
    <col min="1" max="1" width="52.7109375" style="1" customWidth="1"/>
    <col min="2" max="2" width="8.57421875" style="93" customWidth="1"/>
    <col min="3" max="3" width="16.57421875" style="3" customWidth="1"/>
    <col min="4" max="4" width="2.57421875" style="1" customWidth="1"/>
    <col min="5" max="5" width="52.7109375" style="1" customWidth="1"/>
    <col min="6" max="6" width="8.57421875" style="1" customWidth="1"/>
    <col min="7" max="7" width="16.57421875" style="1" customWidth="1"/>
    <col min="8" max="8" width="40.7109375" style="1" customWidth="1"/>
    <col min="9" max="14" width="10.140625" style="1" customWidth="1"/>
    <col min="15" max="23" width="0" style="1" hidden="1" customWidth="1"/>
    <col min="24" max="16384" width="9.8515625" style="1" customWidth="1"/>
  </cols>
  <sheetData>
    <row r="1" spans="1:11" ht="87" customHeight="1">
      <c r="A1" s="4" t="e">
        <f>#REF!</f>
        <v>#REF!</v>
      </c>
      <c r="B1" s="4"/>
      <c r="C1" s="4"/>
      <c r="D1" s="4"/>
      <c r="E1" s="4"/>
      <c r="F1" s="5"/>
      <c r="G1" s="6"/>
      <c r="H1" s="94" t="s">
        <v>262</v>
      </c>
      <c r="I1" s="8"/>
      <c r="J1" s="8"/>
      <c r="K1" s="8"/>
    </row>
    <row r="2" spans="2:12" s="1" customFormat="1" ht="16.5" customHeight="1">
      <c r="B2" s="9"/>
      <c r="E2" s="10"/>
      <c r="F2" s="10"/>
      <c r="G2" s="10"/>
      <c r="H2" s="8"/>
      <c r="I2" s="8"/>
      <c r="J2" s="8"/>
      <c r="K2" s="8"/>
      <c r="L2" s="8"/>
    </row>
    <row r="3" spans="1:12" ht="39.75" customHeight="1">
      <c r="A3" s="11"/>
      <c r="B3" s="12"/>
      <c r="C3" s="13"/>
      <c r="E3" s="10"/>
      <c r="F3" s="10"/>
      <c r="G3" s="10"/>
      <c r="H3" s="8"/>
      <c r="I3" s="8"/>
      <c r="J3" s="8"/>
      <c r="K3" s="8"/>
      <c r="L3" s="8"/>
    </row>
    <row r="4" spans="2:12" s="1" customFormat="1" ht="16.5" customHeight="1">
      <c r="B4" s="9"/>
      <c r="E4" s="10"/>
      <c r="F4" s="10"/>
      <c r="G4" s="10"/>
      <c r="H4" s="8"/>
      <c r="I4" s="8"/>
      <c r="J4" s="8"/>
      <c r="K4" s="8"/>
      <c r="L4" s="8"/>
    </row>
    <row r="5" spans="1:17" ht="25.5" customHeight="1">
      <c r="A5" s="14" t="s">
        <v>1</v>
      </c>
      <c r="B5" s="14"/>
      <c r="C5" s="14"/>
      <c r="D5" s="15"/>
      <c r="E5" s="14" t="s">
        <v>2</v>
      </c>
      <c r="F5" s="14"/>
      <c r="G5" s="14"/>
      <c r="H5" s="16" t="s">
        <v>3</v>
      </c>
      <c r="I5" s="117"/>
      <c r="J5" s="117"/>
      <c r="K5" s="117"/>
      <c r="L5" s="117"/>
      <c r="M5" s="8"/>
      <c r="N5" s="25"/>
      <c r="O5" s="25"/>
      <c r="P5" s="25"/>
      <c r="Q5" s="25"/>
    </row>
    <row r="6" spans="1:17" ht="16.5" customHeight="1">
      <c r="A6" s="19" t="s">
        <v>4</v>
      </c>
      <c r="B6" s="20" t="s">
        <v>5</v>
      </c>
      <c r="C6" s="20" t="s">
        <v>6</v>
      </c>
      <c r="D6" s="21"/>
      <c r="E6" s="19" t="s">
        <v>4</v>
      </c>
      <c r="F6" s="22" t="s">
        <v>5</v>
      </c>
      <c r="G6" s="23" t="s">
        <v>6</v>
      </c>
      <c r="H6" s="24" t="str">
        <f>IF(AND(SUMIF($S:$S,"SQ9",$R:$R)=0,ISBLANK(#REF!),ISBLANK(#REF!),ISBLANK(#REF!)),"OK",IF(AND(ABS(SUMIF($S:$S,"SQ9",$R:$R))&gt;0,ISBLANK(#REF!),ISBLANK(#REF!),ISBLANK(#REF!)),"Attenzione: inserire le voci di costituzione del fondo unicamente in presenza di certificazione dello stesso !!!","OK"))</f>
        <v>OK</v>
      </c>
      <c r="I6" s="117"/>
      <c r="J6" s="117"/>
      <c r="K6" s="117"/>
      <c r="L6" s="117"/>
      <c r="M6" s="25"/>
      <c r="N6" s="25"/>
      <c r="O6" s="25"/>
      <c r="P6" s="25"/>
      <c r="Q6" s="25"/>
    </row>
    <row r="7" spans="1:23" ht="16.5" customHeight="1">
      <c r="A7" s="26" t="s">
        <v>263</v>
      </c>
      <c r="B7" s="29"/>
      <c r="C7" s="30"/>
      <c r="D7" s="21"/>
      <c r="E7" s="26" t="str">
        <f>A7</f>
        <v>Fondo condizioni di lavoro e incarichi</v>
      </c>
      <c r="F7" s="29"/>
      <c r="G7" s="30"/>
      <c r="H7" s="24"/>
      <c r="I7" s="117"/>
      <c r="J7" s="117"/>
      <c r="O7" s="31" t="s">
        <v>8</v>
      </c>
      <c r="P7" s="31"/>
      <c r="Q7" s="31"/>
      <c r="R7" s="31"/>
      <c r="S7" s="95"/>
      <c r="T7" s="31" t="s">
        <v>9</v>
      </c>
      <c r="U7" s="31"/>
      <c r="V7" s="31"/>
      <c r="W7" s="31"/>
    </row>
    <row r="8" spans="1:23" ht="16.5" customHeight="1">
      <c r="A8" s="32" t="s">
        <v>10</v>
      </c>
      <c r="B8" s="33"/>
      <c r="C8" s="34"/>
      <c r="D8" s="21"/>
      <c r="E8" s="35" t="s">
        <v>11</v>
      </c>
      <c r="F8" s="33"/>
      <c r="G8" s="34"/>
      <c r="H8" s="24"/>
      <c r="I8" s="117"/>
      <c r="J8" s="117"/>
      <c r="O8" s="36" t="s">
        <v>12</v>
      </c>
      <c r="P8" s="36" t="s">
        <v>13</v>
      </c>
      <c r="Q8" s="36" t="s">
        <v>14</v>
      </c>
      <c r="R8" s="36" t="s">
        <v>15</v>
      </c>
      <c r="S8" s="95"/>
      <c r="T8" s="36" t="s">
        <v>12</v>
      </c>
      <c r="U8" s="36" t="s">
        <v>13</v>
      </c>
      <c r="V8" s="36" t="s">
        <v>14</v>
      </c>
      <c r="W8" s="36" t="s">
        <v>15</v>
      </c>
    </row>
    <row r="9" spans="1:23" ht="16.5" customHeight="1">
      <c r="A9" s="37" t="s">
        <v>264</v>
      </c>
      <c r="B9" s="22" t="s">
        <v>265</v>
      </c>
      <c r="C9" s="38">
        <v>25101922</v>
      </c>
      <c r="D9" s="21"/>
      <c r="E9" s="37" t="s">
        <v>266</v>
      </c>
      <c r="F9" s="22" t="s">
        <v>267</v>
      </c>
      <c r="G9" s="38">
        <v>2038849</v>
      </c>
      <c r="H9" s="24"/>
      <c r="I9" s="117"/>
      <c r="J9" s="117"/>
      <c r="O9" s="40">
        <v>54</v>
      </c>
      <c r="P9" s="40">
        <v>7</v>
      </c>
      <c r="Q9" s="41" t="str">
        <f>B9</f>
        <v>F01X</v>
      </c>
      <c r="R9" s="42">
        <f>ROUND(C9,0)</f>
        <v>25101922</v>
      </c>
      <c r="S9" s="90" t="s">
        <v>20</v>
      </c>
      <c r="T9" s="40">
        <v>54</v>
      </c>
      <c r="U9" s="40">
        <v>61</v>
      </c>
      <c r="V9" s="41" t="str">
        <f>F9</f>
        <v>U00Z</v>
      </c>
      <c r="W9" s="42">
        <f>ROUND(G9,0)</f>
        <v>2038849</v>
      </c>
    </row>
    <row r="10" spans="1:23" ht="16.5" customHeight="1">
      <c r="A10" s="37" t="s">
        <v>268</v>
      </c>
      <c r="B10" s="22" t="s">
        <v>269</v>
      </c>
      <c r="C10" s="38">
        <v>656110</v>
      </c>
      <c r="D10" s="21"/>
      <c r="E10" s="37" t="s">
        <v>270</v>
      </c>
      <c r="F10" s="22" t="s">
        <v>271</v>
      </c>
      <c r="G10" s="38">
        <v>5817419</v>
      </c>
      <c r="H10" s="24"/>
      <c r="I10" s="18"/>
      <c r="J10" s="18"/>
      <c r="O10" s="40">
        <v>54</v>
      </c>
      <c r="P10" s="40">
        <v>7</v>
      </c>
      <c r="Q10" s="41" t="str">
        <f aca="true" t="shared" si="0" ref="Q10:Q16">B10</f>
        <v>F12L</v>
      </c>
      <c r="R10" s="42">
        <f aca="true" t="shared" si="1" ref="R10:R16">ROUND(C10,0)</f>
        <v>656110</v>
      </c>
      <c r="S10" s="90" t="s">
        <v>20</v>
      </c>
      <c r="T10" s="40">
        <v>54</v>
      </c>
      <c r="U10" s="40">
        <v>61</v>
      </c>
      <c r="V10" s="41" t="str">
        <f aca="true" t="shared" si="2" ref="V10:V16">F10</f>
        <v>U01C</v>
      </c>
      <c r="W10" s="42">
        <f aca="true" t="shared" si="3" ref="W10:W16">ROUND(G10,0)</f>
        <v>5817419</v>
      </c>
    </row>
    <row r="11" spans="1:23" ht="16.5" customHeight="1">
      <c r="A11" s="37" t="s">
        <v>272</v>
      </c>
      <c r="B11" s="22" t="s">
        <v>273</v>
      </c>
      <c r="C11" s="38">
        <v>0</v>
      </c>
      <c r="D11" s="21"/>
      <c r="E11" s="37" t="s">
        <v>274</v>
      </c>
      <c r="F11" s="22" t="s">
        <v>275</v>
      </c>
      <c r="G11" s="38">
        <v>1459151</v>
      </c>
      <c r="H11" s="24"/>
      <c r="I11" s="18"/>
      <c r="J11" s="18"/>
      <c r="O11" s="40">
        <v>54</v>
      </c>
      <c r="P11" s="40">
        <v>7</v>
      </c>
      <c r="Q11" s="41" t="str">
        <f t="shared" si="0"/>
        <v>F01Y</v>
      </c>
      <c r="R11" s="42">
        <f t="shared" si="1"/>
        <v>0</v>
      </c>
      <c r="S11" s="90" t="s">
        <v>20</v>
      </c>
      <c r="T11" s="40">
        <v>54</v>
      </c>
      <c r="U11" s="40">
        <v>61</v>
      </c>
      <c r="V11" s="41" t="str">
        <f t="shared" si="2"/>
        <v>U01D</v>
      </c>
      <c r="W11" s="42">
        <f t="shared" si="3"/>
        <v>1459151</v>
      </c>
    </row>
    <row r="12" spans="1:23" ht="16.5" customHeight="1">
      <c r="A12" s="37" t="s">
        <v>276</v>
      </c>
      <c r="B12" s="22" t="s">
        <v>277</v>
      </c>
      <c r="C12" s="38">
        <v>0</v>
      </c>
      <c r="D12" s="21"/>
      <c r="E12" s="37" t="s">
        <v>278</v>
      </c>
      <c r="F12" s="22" t="s">
        <v>279</v>
      </c>
      <c r="G12" s="38">
        <v>2070958</v>
      </c>
      <c r="H12" s="45" t="s">
        <v>33</v>
      </c>
      <c r="I12" s="117"/>
      <c r="J12" s="117"/>
      <c r="O12" s="40">
        <v>54</v>
      </c>
      <c r="P12" s="40">
        <v>7</v>
      </c>
      <c r="Q12" s="41" t="str">
        <f t="shared" si="0"/>
        <v>F02K</v>
      </c>
      <c r="R12" s="42">
        <f t="shared" si="1"/>
        <v>0</v>
      </c>
      <c r="S12" s="90" t="s">
        <v>20</v>
      </c>
      <c r="T12" s="40">
        <v>54</v>
      </c>
      <c r="U12" s="40">
        <v>61</v>
      </c>
      <c r="V12" s="41" t="str">
        <f t="shared" si="2"/>
        <v>U01E</v>
      </c>
      <c r="W12" s="42">
        <f t="shared" si="3"/>
        <v>2070958</v>
      </c>
    </row>
    <row r="13" spans="1:23" ht="16.5" customHeight="1">
      <c r="A13" s="37" t="s">
        <v>280</v>
      </c>
      <c r="B13" s="22" t="s">
        <v>281</v>
      </c>
      <c r="C13" s="38">
        <v>0</v>
      </c>
      <c r="D13" s="21"/>
      <c r="E13" s="37" t="s">
        <v>282</v>
      </c>
      <c r="F13" s="22" t="s">
        <v>283</v>
      </c>
      <c r="G13" s="38">
        <v>13001374</v>
      </c>
      <c r="H13" s="24" t="str">
        <f>IF(C80=0,"OK",IF(AND(C16/C80&lt;0.1,C20/C80&lt;0.1,C40/C80&lt;0.1,C53/C80&lt;0.1),"OK","Attenzione: la voce altre risorse fisse e/o la voce altre risorse variabili risulta maggiore del 10% del fondo, è necessario giustificare"))</f>
        <v>OK</v>
      </c>
      <c r="I13" s="117"/>
      <c r="J13" s="117"/>
      <c r="O13" s="40">
        <v>54</v>
      </c>
      <c r="P13" s="40">
        <v>7</v>
      </c>
      <c r="Q13" s="41" t="str">
        <f t="shared" si="0"/>
        <v>F02L</v>
      </c>
      <c r="R13" s="42">
        <f t="shared" si="1"/>
        <v>0</v>
      </c>
      <c r="S13" s="90" t="s">
        <v>20</v>
      </c>
      <c r="T13" s="40">
        <v>54</v>
      </c>
      <c r="U13" s="40">
        <v>61</v>
      </c>
      <c r="V13" s="41" t="str">
        <f t="shared" si="2"/>
        <v>U01F</v>
      </c>
      <c r="W13" s="42">
        <f t="shared" si="3"/>
        <v>13001374</v>
      </c>
    </row>
    <row r="14" spans="1:23" ht="16.5" customHeight="1">
      <c r="A14" s="37" t="s">
        <v>200</v>
      </c>
      <c r="B14" s="22" t="s">
        <v>201</v>
      </c>
      <c r="C14" s="38">
        <v>2109744</v>
      </c>
      <c r="D14" s="21"/>
      <c r="E14" s="37" t="s">
        <v>284</v>
      </c>
      <c r="F14" s="22" t="s">
        <v>285</v>
      </c>
      <c r="G14" s="38">
        <v>585356</v>
      </c>
      <c r="H14" s="24"/>
      <c r="I14" s="117"/>
      <c r="J14" s="117"/>
      <c r="O14" s="40">
        <v>54</v>
      </c>
      <c r="P14" s="40">
        <v>7</v>
      </c>
      <c r="Q14" s="41" t="str">
        <f t="shared" si="0"/>
        <v>F10O</v>
      </c>
      <c r="R14" s="42">
        <f t="shared" si="1"/>
        <v>2109744</v>
      </c>
      <c r="S14" s="90" t="s">
        <v>20</v>
      </c>
      <c r="T14" s="40">
        <v>54</v>
      </c>
      <c r="U14" s="40">
        <v>61</v>
      </c>
      <c r="V14" s="41" t="str">
        <f t="shared" si="2"/>
        <v>U01G</v>
      </c>
      <c r="W14" s="42">
        <f t="shared" si="3"/>
        <v>585356</v>
      </c>
    </row>
    <row r="15" spans="1:23" ht="16.5" customHeight="1">
      <c r="A15" s="37" t="s">
        <v>286</v>
      </c>
      <c r="B15" s="22" t="s">
        <v>287</v>
      </c>
      <c r="C15" s="38">
        <v>169918</v>
      </c>
      <c r="D15" s="21"/>
      <c r="E15" s="37" t="s">
        <v>288</v>
      </c>
      <c r="F15" s="22" t="s">
        <v>289</v>
      </c>
      <c r="G15" s="38">
        <v>401563</v>
      </c>
      <c r="H15" s="24"/>
      <c r="I15" s="117"/>
      <c r="J15" s="117"/>
      <c r="O15" s="40">
        <v>54</v>
      </c>
      <c r="P15" s="40">
        <v>7</v>
      </c>
      <c r="Q15" s="41" t="str">
        <f t="shared" si="0"/>
        <v>F02M</v>
      </c>
      <c r="R15" s="42">
        <f t="shared" si="1"/>
        <v>169918</v>
      </c>
      <c r="S15" s="90" t="s">
        <v>20</v>
      </c>
      <c r="T15" s="40">
        <v>54</v>
      </c>
      <c r="U15" s="40">
        <v>61</v>
      </c>
      <c r="V15" s="41" t="str">
        <f t="shared" si="2"/>
        <v>U01H</v>
      </c>
      <c r="W15" s="42">
        <f t="shared" si="3"/>
        <v>401563</v>
      </c>
    </row>
    <row r="16" spans="1:23" ht="16.5" customHeight="1">
      <c r="A16" s="37" t="s">
        <v>49</v>
      </c>
      <c r="B16" s="22" t="s">
        <v>50</v>
      </c>
      <c r="C16" s="38">
        <v>585</v>
      </c>
      <c r="D16" s="21"/>
      <c r="E16" s="37" t="s">
        <v>44</v>
      </c>
      <c r="F16" s="22" t="s">
        <v>45</v>
      </c>
      <c r="G16" s="38"/>
      <c r="H16" s="24"/>
      <c r="I16" s="117"/>
      <c r="J16" s="117"/>
      <c r="O16" s="40">
        <v>54</v>
      </c>
      <c r="P16" s="40">
        <v>7</v>
      </c>
      <c r="Q16" s="41" t="str">
        <f t="shared" si="0"/>
        <v>F998</v>
      </c>
      <c r="R16" s="42">
        <f t="shared" si="1"/>
        <v>585</v>
      </c>
      <c r="S16" s="90" t="s">
        <v>20</v>
      </c>
      <c r="T16" s="40">
        <v>54</v>
      </c>
      <c r="U16" s="40">
        <v>61</v>
      </c>
      <c r="V16" s="41" t="str">
        <f t="shared" si="2"/>
        <v>U998</v>
      </c>
      <c r="W16" s="42">
        <f t="shared" si="3"/>
        <v>0</v>
      </c>
    </row>
    <row r="17" spans="1:22" ht="16.5" customHeight="1">
      <c r="A17" s="56" t="s">
        <v>51</v>
      </c>
      <c r="B17" s="57"/>
      <c r="C17" s="58">
        <f>SUM(C9:C16)</f>
        <v>28038279</v>
      </c>
      <c r="D17" s="21"/>
      <c r="E17" s="48" t="s">
        <v>48</v>
      </c>
      <c r="F17" s="57"/>
      <c r="G17" s="58">
        <f>SUM(G9:G16)</f>
        <v>25374670</v>
      </c>
      <c r="H17" s="24"/>
      <c r="I17" s="18"/>
      <c r="J17" s="18"/>
      <c r="S17" s="90"/>
      <c r="T17" s="90"/>
      <c r="U17" s="90"/>
      <c r="V17" s="90"/>
    </row>
    <row r="18" spans="1:23" ht="16.5" customHeight="1">
      <c r="A18" s="118" t="s">
        <v>52</v>
      </c>
      <c r="B18" s="63"/>
      <c r="C18" s="64"/>
      <c r="D18" s="21"/>
      <c r="E18" s="119" t="str">
        <f>A30</f>
        <v>Totale Fondo condizioni di lavoro e incarichi</v>
      </c>
      <c r="F18" s="104"/>
      <c r="G18" s="120">
        <f>G17</f>
        <v>25374670</v>
      </c>
      <c r="H18" s="24"/>
      <c r="I18" s="18"/>
      <c r="J18" s="18"/>
      <c r="S18" s="90"/>
      <c r="T18" s="40"/>
      <c r="U18" s="40"/>
      <c r="V18" s="41"/>
      <c r="W18" s="42"/>
    </row>
    <row r="19" spans="1:23" ht="16.5" customHeight="1">
      <c r="A19" s="37" t="s">
        <v>290</v>
      </c>
      <c r="B19" s="22" t="s">
        <v>291</v>
      </c>
      <c r="C19" s="38"/>
      <c r="D19" s="21"/>
      <c r="E19" s="59" t="str">
        <f>A31</f>
        <v>Fondo premialità e fasce</v>
      </c>
      <c r="F19" s="60"/>
      <c r="G19" s="61"/>
      <c r="H19" s="18"/>
      <c r="I19" s="18"/>
      <c r="J19" s="18"/>
      <c r="O19" s="40">
        <v>54</v>
      </c>
      <c r="P19" s="40">
        <v>9</v>
      </c>
      <c r="Q19" s="41" t="str">
        <f>B19</f>
        <v>F02N</v>
      </c>
      <c r="R19" s="42">
        <f>ROUND(C19,0)</f>
        <v>0</v>
      </c>
      <c r="S19" s="90" t="s">
        <v>20</v>
      </c>
      <c r="T19" s="121"/>
      <c r="U19" s="40"/>
      <c r="V19" s="41"/>
      <c r="W19" s="42"/>
    </row>
    <row r="20" spans="1:22" ht="16.5" customHeight="1">
      <c r="A20" s="122" t="s">
        <v>65</v>
      </c>
      <c r="B20" s="22" t="s">
        <v>66</v>
      </c>
      <c r="C20" s="38">
        <v>1145023</v>
      </c>
      <c r="D20" s="21"/>
      <c r="E20" s="35" t="s">
        <v>11</v>
      </c>
      <c r="F20" s="33"/>
      <c r="G20" s="34"/>
      <c r="H20" s="18"/>
      <c r="I20" s="18"/>
      <c r="J20" s="18"/>
      <c r="O20" s="40">
        <v>54</v>
      </c>
      <c r="P20" s="40">
        <v>9</v>
      </c>
      <c r="Q20" s="41" t="str">
        <f>B20</f>
        <v>F995</v>
      </c>
      <c r="R20" s="42">
        <f>ROUND(C20,0)</f>
        <v>1145023</v>
      </c>
      <c r="S20" s="90" t="s">
        <v>20</v>
      </c>
      <c r="T20" s="90"/>
      <c r="U20" s="90"/>
      <c r="V20" s="90"/>
    </row>
    <row r="21" spans="1:23" ht="16.5" customHeight="1">
      <c r="A21" s="56" t="s">
        <v>69</v>
      </c>
      <c r="B21" s="57"/>
      <c r="C21" s="58">
        <f>SUM(C19:C20)</f>
        <v>1145023</v>
      </c>
      <c r="D21" s="21"/>
      <c r="E21" s="37" t="s">
        <v>292</v>
      </c>
      <c r="F21" s="22" t="s">
        <v>293</v>
      </c>
      <c r="G21" s="38">
        <v>15196960</v>
      </c>
      <c r="H21" s="18"/>
      <c r="I21" s="18"/>
      <c r="J21" s="18"/>
      <c r="S21" s="90"/>
      <c r="T21" s="40">
        <v>55</v>
      </c>
      <c r="U21" s="90">
        <v>61</v>
      </c>
      <c r="V21" s="41" t="str">
        <f>F21</f>
        <v>U01J</v>
      </c>
      <c r="W21" s="42">
        <f>ROUND(G21,0)</f>
        <v>15196960</v>
      </c>
    </row>
    <row r="22" spans="1:23" ht="16.5" customHeight="1">
      <c r="A22" s="67" t="s">
        <v>70</v>
      </c>
      <c r="B22" s="33"/>
      <c r="C22" s="34"/>
      <c r="D22" s="21"/>
      <c r="E22" s="37" t="s">
        <v>294</v>
      </c>
      <c r="F22" s="22" t="s">
        <v>295</v>
      </c>
      <c r="G22" s="38">
        <v>9982396</v>
      </c>
      <c r="H22" s="18"/>
      <c r="I22" s="18"/>
      <c r="J22" s="18"/>
      <c r="S22" s="90"/>
      <c r="T22" s="40">
        <v>55</v>
      </c>
      <c r="U22" s="90">
        <v>61</v>
      </c>
      <c r="V22" s="41" t="str">
        <f aca="true" t="shared" si="4" ref="V22:V31">F22</f>
        <v>U01K</v>
      </c>
      <c r="W22" s="42">
        <f aca="true" t="shared" si="5" ref="W22:W31">ROUND(G22,0)</f>
        <v>9982396</v>
      </c>
    </row>
    <row r="23" spans="1:23" ht="16.5" customHeight="1">
      <c r="A23" s="37" t="s">
        <v>71</v>
      </c>
      <c r="B23" s="22" t="s">
        <v>72</v>
      </c>
      <c r="C23" s="39">
        <v>646327</v>
      </c>
      <c r="D23" s="21"/>
      <c r="E23" s="37" t="s">
        <v>296</v>
      </c>
      <c r="F23" s="22" t="s">
        <v>297</v>
      </c>
      <c r="G23" s="38"/>
      <c r="H23" s="18"/>
      <c r="I23" s="18"/>
      <c r="J23" s="18"/>
      <c r="O23" s="40">
        <v>54</v>
      </c>
      <c r="P23" s="40">
        <v>81</v>
      </c>
      <c r="Q23" s="41" t="str">
        <f aca="true" t="shared" si="6" ref="Q23:Q28">B23</f>
        <v>F27I</v>
      </c>
      <c r="R23" s="42">
        <f aca="true" t="shared" si="7" ref="R23:R28">ROUND(C23,0)</f>
        <v>646327</v>
      </c>
      <c r="S23" s="90" t="s">
        <v>20</v>
      </c>
      <c r="T23" s="40">
        <v>55</v>
      </c>
      <c r="U23" s="90">
        <v>61</v>
      </c>
      <c r="V23" s="41" t="str">
        <f t="shared" si="4"/>
        <v>U01L</v>
      </c>
      <c r="W23" s="42">
        <f t="shared" si="5"/>
        <v>0</v>
      </c>
    </row>
    <row r="24" spans="1:23" ht="16.5" customHeight="1">
      <c r="A24" s="37" t="s">
        <v>73</v>
      </c>
      <c r="B24" s="22" t="s">
        <v>74</v>
      </c>
      <c r="C24" s="39">
        <v>169918</v>
      </c>
      <c r="D24" s="21"/>
      <c r="E24" s="37" t="s">
        <v>298</v>
      </c>
      <c r="F24" s="22" t="s">
        <v>299</v>
      </c>
      <c r="G24" s="38"/>
      <c r="H24" s="18"/>
      <c r="I24" s="18"/>
      <c r="J24" s="18"/>
      <c r="O24" s="40">
        <v>54</v>
      </c>
      <c r="P24" s="40">
        <v>81</v>
      </c>
      <c r="Q24" s="41" t="str">
        <f t="shared" si="6"/>
        <v>F00P</v>
      </c>
      <c r="R24" s="42">
        <f t="shared" si="7"/>
        <v>169918</v>
      </c>
      <c r="S24" s="90" t="s">
        <v>20</v>
      </c>
      <c r="T24" s="40">
        <v>55</v>
      </c>
      <c r="U24" s="90">
        <v>61</v>
      </c>
      <c r="V24" s="41" t="str">
        <f t="shared" si="4"/>
        <v>U01M</v>
      </c>
      <c r="W24" s="42">
        <f t="shared" si="5"/>
        <v>0</v>
      </c>
    </row>
    <row r="25" spans="1:23" ht="16.5" customHeight="1">
      <c r="A25" s="37" t="s">
        <v>300</v>
      </c>
      <c r="B25" s="20" t="s">
        <v>301</v>
      </c>
      <c r="C25" s="123"/>
      <c r="D25" s="21"/>
      <c r="E25" s="37" t="s">
        <v>302</v>
      </c>
      <c r="F25" s="22" t="s">
        <v>303</v>
      </c>
      <c r="G25" s="38"/>
      <c r="H25" s="18"/>
      <c r="I25" s="18"/>
      <c r="J25" s="18"/>
      <c r="O25" s="40">
        <v>54</v>
      </c>
      <c r="P25" s="40">
        <v>81</v>
      </c>
      <c r="Q25" s="41" t="str">
        <f t="shared" si="6"/>
        <v>F02O</v>
      </c>
      <c r="R25" s="42">
        <f t="shared" si="7"/>
        <v>0</v>
      </c>
      <c r="S25" s="90" t="s">
        <v>20</v>
      </c>
      <c r="T25" s="40">
        <v>55</v>
      </c>
      <c r="U25" s="90">
        <v>61</v>
      </c>
      <c r="V25" s="41" t="str">
        <f t="shared" si="4"/>
        <v>U01N</v>
      </c>
      <c r="W25" s="42">
        <f t="shared" si="5"/>
        <v>0</v>
      </c>
    </row>
    <row r="26" spans="1:23" ht="16.5" customHeight="1">
      <c r="A26" s="37" t="s">
        <v>304</v>
      </c>
      <c r="B26" s="22" t="s">
        <v>305</v>
      </c>
      <c r="C26" s="39"/>
      <c r="D26" s="21"/>
      <c r="E26" s="37" t="s">
        <v>306</v>
      </c>
      <c r="F26" s="20" t="s">
        <v>307</v>
      </c>
      <c r="G26" s="38"/>
      <c r="H26" s="18"/>
      <c r="I26" s="18"/>
      <c r="J26" s="18"/>
      <c r="O26" s="40">
        <v>54</v>
      </c>
      <c r="P26" s="40">
        <v>81</v>
      </c>
      <c r="Q26" s="41" t="str">
        <f t="shared" si="6"/>
        <v>F02Q</v>
      </c>
      <c r="R26" s="42">
        <f t="shared" si="7"/>
        <v>0</v>
      </c>
      <c r="S26" s="90" t="s">
        <v>20</v>
      </c>
      <c r="T26" s="40">
        <v>55</v>
      </c>
      <c r="U26" s="90">
        <v>61</v>
      </c>
      <c r="V26" s="41" t="str">
        <f t="shared" si="4"/>
        <v>U22I</v>
      </c>
      <c r="W26" s="42">
        <f t="shared" si="5"/>
        <v>0</v>
      </c>
    </row>
    <row r="27" spans="1:23" ht="16.5" customHeight="1">
      <c r="A27" s="37" t="s">
        <v>75</v>
      </c>
      <c r="B27" s="22" t="s">
        <v>76</v>
      </c>
      <c r="C27" s="39"/>
      <c r="D27" s="21"/>
      <c r="E27" s="37" t="s">
        <v>308</v>
      </c>
      <c r="F27" s="20" t="s">
        <v>309</v>
      </c>
      <c r="G27" s="38"/>
      <c r="H27" s="18"/>
      <c r="I27" s="18"/>
      <c r="J27" s="18"/>
      <c r="O27" s="40">
        <v>54</v>
      </c>
      <c r="P27" s="40">
        <v>81</v>
      </c>
      <c r="Q27" s="41" t="str">
        <f t="shared" si="6"/>
        <v>F01S</v>
      </c>
      <c r="R27" s="42">
        <f t="shared" si="7"/>
        <v>0</v>
      </c>
      <c r="S27" s="90" t="s">
        <v>20</v>
      </c>
      <c r="T27" s="40">
        <v>55</v>
      </c>
      <c r="U27" s="90">
        <v>61</v>
      </c>
      <c r="V27" s="41" t="str">
        <f t="shared" si="4"/>
        <v>U23I</v>
      </c>
      <c r="W27" s="42">
        <f t="shared" si="5"/>
        <v>0</v>
      </c>
    </row>
    <row r="28" spans="1:23" ht="16.5" customHeight="1">
      <c r="A28" s="37" t="s">
        <v>77</v>
      </c>
      <c r="B28" s="22" t="s">
        <v>78</v>
      </c>
      <c r="C28" s="39">
        <v>24062</v>
      </c>
      <c r="D28" s="21"/>
      <c r="E28" s="37" t="s">
        <v>310</v>
      </c>
      <c r="F28" s="20" t="s">
        <v>311</v>
      </c>
      <c r="G28" s="38"/>
      <c r="H28" s="18"/>
      <c r="I28" s="18"/>
      <c r="J28" s="18"/>
      <c r="O28" s="40">
        <v>54</v>
      </c>
      <c r="P28" s="40">
        <v>81</v>
      </c>
      <c r="Q28" s="41" t="str">
        <f t="shared" si="6"/>
        <v>F01P</v>
      </c>
      <c r="R28" s="42">
        <f t="shared" si="7"/>
        <v>24062</v>
      </c>
      <c r="S28" s="90" t="s">
        <v>20</v>
      </c>
      <c r="T28" s="40">
        <v>55</v>
      </c>
      <c r="U28" s="90">
        <v>61</v>
      </c>
      <c r="V28" s="41" t="str">
        <f t="shared" si="4"/>
        <v>U00N</v>
      </c>
      <c r="W28" s="42">
        <f t="shared" si="5"/>
        <v>0</v>
      </c>
    </row>
    <row r="29" spans="1:23" ht="16.5" customHeight="1">
      <c r="A29" s="56" t="s">
        <v>81</v>
      </c>
      <c r="B29" s="57"/>
      <c r="C29" s="58">
        <f>SUM(C23:C28)</f>
        <v>840307</v>
      </c>
      <c r="D29" s="21"/>
      <c r="E29" s="37" t="s">
        <v>312</v>
      </c>
      <c r="F29" s="22" t="s">
        <v>313</v>
      </c>
      <c r="G29" s="38"/>
      <c r="H29" s="18"/>
      <c r="I29" s="18"/>
      <c r="J29" s="18"/>
      <c r="O29" s="40"/>
      <c r="P29" s="40"/>
      <c r="Q29" s="41"/>
      <c r="R29" s="42"/>
      <c r="S29" s="90"/>
      <c r="T29" s="40">
        <v>55</v>
      </c>
      <c r="U29" s="90">
        <v>61</v>
      </c>
      <c r="V29" s="41" t="str">
        <f t="shared" si="4"/>
        <v>U01O</v>
      </c>
      <c r="W29" s="42">
        <f t="shared" si="5"/>
        <v>0</v>
      </c>
    </row>
    <row r="30" spans="1:23" ht="16.5" customHeight="1">
      <c r="A30" s="124" t="s">
        <v>314</v>
      </c>
      <c r="B30" s="104"/>
      <c r="C30" s="70">
        <f>C17+C21-C29</f>
        <v>28342995</v>
      </c>
      <c r="D30" s="21"/>
      <c r="E30" s="37" t="s">
        <v>315</v>
      </c>
      <c r="F30" s="22" t="s">
        <v>316</v>
      </c>
      <c r="G30" s="38"/>
      <c r="H30" s="18"/>
      <c r="I30" s="18"/>
      <c r="J30" s="18"/>
      <c r="O30" s="40"/>
      <c r="P30" s="40"/>
      <c r="Q30" s="41"/>
      <c r="R30" s="42"/>
      <c r="S30" s="90"/>
      <c r="T30" s="40">
        <v>55</v>
      </c>
      <c r="U30" s="90">
        <v>61</v>
      </c>
      <c r="V30" s="41" t="str">
        <f t="shared" si="4"/>
        <v>U01P</v>
      </c>
      <c r="W30" s="42">
        <f t="shared" si="5"/>
        <v>0</v>
      </c>
    </row>
    <row r="31" spans="1:23" ht="16.5" customHeight="1">
      <c r="A31" s="59" t="s">
        <v>317</v>
      </c>
      <c r="B31" s="60"/>
      <c r="C31" s="61"/>
      <c r="D31" s="21"/>
      <c r="E31" s="125" t="s">
        <v>44</v>
      </c>
      <c r="F31" s="126" t="s">
        <v>45</v>
      </c>
      <c r="G31" s="38">
        <v>29834</v>
      </c>
      <c r="H31" s="18"/>
      <c r="I31" s="18"/>
      <c r="J31" s="18"/>
      <c r="S31" s="90"/>
      <c r="T31" s="40">
        <v>55</v>
      </c>
      <c r="U31" s="90">
        <v>61</v>
      </c>
      <c r="V31" s="41" t="str">
        <f t="shared" si="4"/>
        <v>U998</v>
      </c>
      <c r="W31" s="42">
        <f t="shared" si="5"/>
        <v>29834</v>
      </c>
    </row>
    <row r="32" spans="1:22" ht="16.5" customHeight="1">
      <c r="A32" s="32" t="s">
        <v>10</v>
      </c>
      <c r="B32" s="33"/>
      <c r="C32" s="34"/>
      <c r="D32" s="21"/>
      <c r="E32" s="48" t="s">
        <v>48</v>
      </c>
      <c r="F32" s="57"/>
      <c r="G32" s="58">
        <f>SUM(G21:G31)</f>
        <v>25209190</v>
      </c>
      <c r="H32" s="18"/>
      <c r="I32" s="18"/>
      <c r="J32" s="18"/>
      <c r="S32" s="90"/>
      <c r="U32" s="90"/>
      <c r="V32" s="90"/>
    </row>
    <row r="33" spans="1:22" ht="16.5" customHeight="1">
      <c r="A33" s="37" t="s">
        <v>318</v>
      </c>
      <c r="B33" s="20" t="s">
        <v>319</v>
      </c>
      <c r="C33" s="39">
        <v>28662273</v>
      </c>
      <c r="D33" s="21"/>
      <c r="E33" s="127" t="str">
        <f>A64</f>
        <v>Totale Fondo premialità e fasce</v>
      </c>
      <c r="F33" s="68"/>
      <c r="G33" s="120">
        <f>G32</f>
        <v>25209190</v>
      </c>
      <c r="H33" s="18"/>
      <c r="I33" s="18"/>
      <c r="J33" s="18"/>
      <c r="O33" s="40">
        <v>55</v>
      </c>
      <c r="P33" s="40">
        <v>7</v>
      </c>
      <c r="Q33" s="41" t="str">
        <f>B33</f>
        <v>F02S</v>
      </c>
      <c r="R33" s="42">
        <f aca="true" t="shared" si="8" ref="R33:R40">ROUND(C33,0)</f>
        <v>28662273</v>
      </c>
      <c r="S33" s="90" t="s">
        <v>20</v>
      </c>
      <c r="T33" s="90"/>
      <c r="U33" s="90"/>
      <c r="V33" s="90"/>
    </row>
    <row r="34" spans="1:22" ht="16.5" customHeight="1">
      <c r="A34" s="37" t="s">
        <v>320</v>
      </c>
      <c r="B34" s="20" t="s">
        <v>321</v>
      </c>
      <c r="C34" s="39">
        <v>632090</v>
      </c>
      <c r="D34" s="21"/>
      <c r="E34" s="26" t="s">
        <v>322</v>
      </c>
      <c r="F34" s="29"/>
      <c r="G34" s="30"/>
      <c r="H34" s="18"/>
      <c r="I34" s="18"/>
      <c r="J34" s="18"/>
      <c r="O34" s="40">
        <v>55</v>
      </c>
      <c r="P34" s="40">
        <v>7</v>
      </c>
      <c r="Q34" s="41" t="str">
        <f aca="true" t="shared" si="9" ref="Q34:Q40">B34</f>
        <v>F01Z</v>
      </c>
      <c r="R34" s="42">
        <f t="shared" si="8"/>
        <v>632090</v>
      </c>
      <c r="S34" s="90" t="s">
        <v>20</v>
      </c>
      <c r="T34" s="90"/>
      <c r="U34" s="90"/>
      <c r="V34" s="90"/>
    </row>
    <row r="35" spans="1:22" ht="16.5" customHeight="1">
      <c r="A35" s="37" t="s">
        <v>323</v>
      </c>
      <c r="B35" s="20" t="s">
        <v>324</v>
      </c>
      <c r="C35" s="39">
        <v>0</v>
      </c>
      <c r="D35" s="21"/>
      <c r="E35" s="35" t="s">
        <v>11</v>
      </c>
      <c r="F35" s="33"/>
      <c r="G35" s="34"/>
      <c r="H35" s="18"/>
      <c r="I35" s="18"/>
      <c r="J35" s="18"/>
      <c r="O35" s="40">
        <v>55</v>
      </c>
      <c r="P35" s="40">
        <v>7</v>
      </c>
      <c r="Q35" s="41" t="str">
        <f t="shared" si="9"/>
        <v>F02T</v>
      </c>
      <c r="R35" s="42">
        <f t="shared" si="8"/>
        <v>0</v>
      </c>
      <c r="S35" s="90" t="s">
        <v>20</v>
      </c>
      <c r="T35" s="90"/>
      <c r="U35" s="90"/>
      <c r="V35" s="90"/>
    </row>
    <row r="36" spans="1:23" s="8" customFormat="1" ht="16.5" customHeight="1">
      <c r="A36" s="37" t="s">
        <v>325</v>
      </c>
      <c r="B36" s="20" t="s">
        <v>326</v>
      </c>
      <c r="C36" s="39">
        <v>0</v>
      </c>
      <c r="D36" s="21"/>
      <c r="E36" s="37" t="s">
        <v>327</v>
      </c>
      <c r="F36" s="22" t="s">
        <v>328</v>
      </c>
      <c r="G36" s="38"/>
      <c r="H36" s="18"/>
      <c r="I36" s="18"/>
      <c r="J36" s="18"/>
      <c r="O36" s="40">
        <v>55</v>
      </c>
      <c r="P36" s="40">
        <v>7</v>
      </c>
      <c r="Q36" s="41" t="str">
        <f t="shared" si="9"/>
        <v>F02R</v>
      </c>
      <c r="R36" s="42">
        <f t="shared" si="8"/>
        <v>0</v>
      </c>
      <c r="S36" s="90" t="s">
        <v>20</v>
      </c>
      <c r="T36" s="90">
        <v>69</v>
      </c>
      <c r="U36" s="90">
        <v>61</v>
      </c>
      <c r="V36" s="41" t="str">
        <f>F36</f>
        <v>U04D</v>
      </c>
      <c r="W36" s="42">
        <f>ROUND(G36,0)</f>
        <v>0</v>
      </c>
    </row>
    <row r="37" spans="1:23" s="8" customFormat="1" ht="16.5" customHeight="1">
      <c r="A37" s="37" t="s">
        <v>329</v>
      </c>
      <c r="B37" s="20" t="s">
        <v>330</v>
      </c>
      <c r="C37" s="39">
        <v>0</v>
      </c>
      <c r="D37" s="21"/>
      <c r="E37" s="37" t="s">
        <v>331</v>
      </c>
      <c r="F37" s="22" t="s">
        <v>332</v>
      </c>
      <c r="G37" s="38"/>
      <c r="H37" s="18"/>
      <c r="I37" s="18"/>
      <c r="J37" s="18"/>
      <c r="O37" s="40">
        <v>55</v>
      </c>
      <c r="P37" s="40">
        <v>7</v>
      </c>
      <c r="Q37" s="41" t="str">
        <f t="shared" si="9"/>
        <v>F03M</v>
      </c>
      <c r="R37" s="42">
        <f t="shared" si="8"/>
        <v>0</v>
      </c>
      <c r="S37" s="90" t="s">
        <v>20</v>
      </c>
      <c r="T37" s="90">
        <v>69</v>
      </c>
      <c r="U37" s="90">
        <v>61</v>
      </c>
      <c r="V37" s="41" t="str">
        <f>F37</f>
        <v>U04E</v>
      </c>
      <c r="W37" s="42">
        <f>ROUND(G37,0)</f>
        <v>0</v>
      </c>
    </row>
    <row r="38" spans="1:23" ht="16.5" customHeight="1">
      <c r="A38" s="37" t="s">
        <v>200</v>
      </c>
      <c r="B38" s="22" t="s">
        <v>201</v>
      </c>
      <c r="C38" s="39">
        <v>2486805</v>
      </c>
      <c r="D38" s="21"/>
      <c r="E38" s="37" t="s">
        <v>333</v>
      </c>
      <c r="F38" s="22" t="s">
        <v>334</v>
      </c>
      <c r="G38" s="38"/>
      <c r="H38" s="18"/>
      <c r="I38" s="18"/>
      <c r="J38" s="18"/>
      <c r="O38" s="40">
        <v>55</v>
      </c>
      <c r="P38" s="40">
        <v>7</v>
      </c>
      <c r="Q38" s="41" t="str">
        <f t="shared" si="9"/>
        <v>F10O</v>
      </c>
      <c r="R38" s="42">
        <f t="shared" si="8"/>
        <v>2486805</v>
      </c>
      <c r="S38" s="90" t="s">
        <v>20</v>
      </c>
      <c r="T38" s="90">
        <v>69</v>
      </c>
      <c r="U38" s="90">
        <v>61</v>
      </c>
      <c r="V38" s="41" t="str">
        <f>F38</f>
        <v>U04F</v>
      </c>
      <c r="W38" s="42">
        <f>ROUND(G38,0)</f>
        <v>0</v>
      </c>
    </row>
    <row r="39" spans="1:23" ht="16.5" customHeight="1">
      <c r="A39" s="37" t="s">
        <v>335</v>
      </c>
      <c r="B39" s="20" t="s">
        <v>336</v>
      </c>
      <c r="C39" s="39"/>
      <c r="D39" s="21"/>
      <c r="E39" s="37" t="s">
        <v>337</v>
      </c>
      <c r="F39" s="22" t="s">
        <v>338</v>
      </c>
      <c r="G39" s="38"/>
      <c r="H39" s="18"/>
      <c r="I39" s="18"/>
      <c r="J39" s="18"/>
      <c r="O39" s="40">
        <v>55</v>
      </c>
      <c r="P39" s="40">
        <v>7</v>
      </c>
      <c r="Q39" s="41" t="str">
        <f t="shared" si="9"/>
        <v>F02V</v>
      </c>
      <c r="R39" s="42">
        <f t="shared" si="8"/>
        <v>0</v>
      </c>
      <c r="S39" s="90" t="s">
        <v>20</v>
      </c>
      <c r="T39" s="90">
        <v>69</v>
      </c>
      <c r="U39" s="90">
        <v>61</v>
      </c>
      <c r="V39" s="41" t="str">
        <f>F39</f>
        <v>U04G</v>
      </c>
      <c r="W39" s="42">
        <f>ROUND(G39,0)</f>
        <v>0</v>
      </c>
    </row>
    <row r="40" spans="1:22" ht="16.5" customHeight="1">
      <c r="A40" s="37" t="s">
        <v>49</v>
      </c>
      <c r="B40" s="20" t="s">
        <v>50</v>
      </c>
      <c r="C40" s="39">
        <v>1440</v>
      </c>
      <c r="D40" s="21"/>
      <c r="E40" s="48" t="s">
        <v>48</v>
      </c>
      <c r="F40" s="57"/>
      <c r="G40" s="58">
        <f>SUM(G36:G39)</f>
        <v>0</v>
      </c>
      <c r="H40" s="18"/>
      <c r="I40" s="18"/>
      <c r="J40" s="18"/>
      <c r="O40" s="40">
        <v>55</v>
      </c>
      <c r="P40" s="40">
        <v>7</v>
      </c>
      <c r="Q40" s="41" t="str">
        <f t="shared" si="9"/>
        <v>F998</v>
      </c>
      <c r="R40" s="42">
        <f t="shared" si="8"/>
        <v>1440</v>
      </c>
      <c r="S40" s="90" t="s">
        <v>20</v>
      </c>
      <c r="U40" s="90"/>
      <c r="V40" s="90"/>
    </row>
    <row r="41" spans="1:22" ht="16.5" customHeight="1">
      <c r="A41" s="56" t="s">
        <v>51</v>
      </c>
      <c r="B41" s="57"/>
      <c r="C41" s="58">
        <f>SUM(C33:C40)</f>
        <v>31782608</v>
      </c>
      <c r="D41" s="21"/>
      <c r="E41" s="127" t="s">
        <v>339</v>
      </c>
      <c r="F41" s="68"/>
      <c r="G41" s="120">
        <f>G40</f>
        <v>0</v>
      </c>
      <c r="H41" s="18"/>
      <c r="I41" s="18"/>
      <c r="J41" s="18"/>
      <c r="O41" s="40"/>
      <c r="P41" s="40"/>
      <c r="Q41" s="41"/>
      <c r="R41" s="42"/>
      <c r="S41" s="90"/>
      <c r="T41" s="90"/>
      <c r="U41" s="90"/>
      <c r="V41" s="90"/>
    </row>
    <row r="42" spans="1:22" ht="16.5" customHeight="1">
      <c r="A42" s="118" t="s">
        <v>52</v>
      </c>
      <c r="B42" s="63"/>
      <c r="C42" s="64"/>
      <c r="D42" s="21"/>
      <c r="E42" s="59" t="s">
        <v>100</v>
      </c>
      <c r="F42" s="60"/>
      <c r="G42" s="61"/>
      <c r="H42" s="18"/>
      <c r="I42" s="18"/>
      <c r="J42" s="18"/>
      <c r="S42" s="90"/>
      <c r="T42" s="90"/>
      <c r="U42" s="90"/>
      <c r="V42" s="90"/>
    </row>
    <row r="43" spans="1:22" ht="16.5" customHeight="1">
      <c r="A43" s="37" t="s">
        <v>340</v>
      </c>
      <c r="B43" s="20" t="s">
        <v>341</v>
      </c>
      <c r="C43" s="38">
        <v>0</v>
      </c>
      <c r="D43" s="21"/>
      <c r="E43" s="35" t="s">
        <v>11</v>
      </c>
      <c r="F43" s="33"/>
      <c r="G43" s="34"/>
      <c r="H43" s="18"/>
      <c r="I43" s="18"/>
      <c r="J43" s="18"/>
      <c r="O43" s="40">
        <v>55</v>
      </c>
      <c r="P43" s="40">
        <v>9</v>
      </c>
      <c r="Q43" s="41" t="str">
        <f>B43</f>
        <v>F02W</v>
      </c>
      <c r="R43" s="42">
        <f aca="true" t="shared" si="10" ref="R43:R54">ROUND(C43,0)</f>
        <v>0</v>
      </c>
      <c r="S43" s="90" t="s">
        <v>20</v>
      </c>
      <c r="T43" s="90"/>
      <c r="U43" s="90"/>
      <c r="V43" s="90"/>
    </row>
    <row r="44" spans="1:23" ht="16.5" customHeight="1">
      <c r="A44" s="37" t="s">
        <v>247</v>
      </c>
      <c r="B44" s="22" t="s">
        <v>248</v>
      </c>
      <c r="C44" s="38">
        <v>0</v>
      </c>
      <c r="D44" s="21"/>
      <c r="E44" s="37" t="s">
        <v>105</v>
      </c>
      <c r="F44" s="22" t="s">
        <v>106</v>
      </c>
      <c r="G44" s="39">
        <v>4194880</v>
      </c>
      <c r="I44" s="18"/>
      <c r="J44" s="18"/>
      <c r="O44" s="40">
        <v>55</v>
      </c>
      <c r="P44" s="40">
        <v>9</v>
      </c>
      <c r="Q44" s="41" t="str">
        <f aca="true" t="shared" si="11" ref="Q44:Q54">B44</f>
        <v>F50H</v>
      </c>
      <c r="R44" s="42">
        <f t="shared" si="10"/>
        <v>0</v>
      </c>
      <c r="S44" s="90" t="s">
        <v>20</v>
      </c>
      <c r="T44" s="40">
        <v>75</v>
      </c>
      <c r="U44" s="43">
        <v>61</v>
      </c>
      <c r="V44" s="44" t="str">
        <f>F44</f>
        <v>U05M</v>
      </c>
      <c r="W44" s="42">
        <f>ROUND(G44,0)</f>
        <v>4194880</v>
      </c>
    </row>
    <row r="45" spans="1:22" ht="16.5" customHeight="1">
      <c r="A45" s="37" t="s">
        <v>259</v>
      </c>
      <c r="B45" s="22" t="s">
        <v>260</v>
      </c>
      <c r="C45" s="38">
        <v>0</v>
      </c>
      <c r="D45" s="21"/>
      <c r="E45" s="48" t="s">
        <v>48</v>
      </c>
      <c r="F45" s="57"/>
      <c r="G45" s="50">
        <f>G44</f>
        <v>4194880</v>
      </c>
      <c r="I45" s="18"/>
      <c r="J45" s="18"/>
      <c r="O45" s="40">
        <v>55</v>
      </c>
      <c r="P45" s="40">
        <v>9</v>
      </c>
      <c r="Q45" s="41" t="str">
        <f t="shared" si="11"/>
        <v>F96H</v>
      </c>
      <c r="R45" s="42">
        <f t="shared" si="10"/>
        <v>0</v>
      </c>
      <c r="S45" s="90" t="s">
        <v>20</v>
      </c>
      <c r="T45" s="102" t="s">
        <v>107</v>
      </c>
      <c r="U45" s="90"/>
      <c r="V45" s="90"/>
    </row>
    <row r="46" spans="1:22" ht="16.5" customHeight="1">
      <c r="A46" s="37" t="s">
        <v>342</v>
      </c>
      <c r="B46" s="22" t="s">
        <v>343</v>
      </c>
      <c r="C46" s="38">
        <v>0</v>
      </c>
      <c r="D46" s="21"/>
      <c r="E46" s="53" t="s">
        <v>108</v>
      </c>
      <c r="F46" s="72"/>
      <c r="G46" s="74">
        <f>G45</f>
        <v>4194880</v>
      </c>
      <c r="I46" s="18"/>
      <c r="J46" s="18"/>
      <c r="O46" s="40">
        <v>55</v>
      </c>
      <c r="P46" s="40">
        <v>9</v>
      </c>
      <c r="Q46" s="41" t="str">
        <f t="shared" si="11"/>
        <v>F00N</v>
      </c>
      <c r="R46" s="42">
        <f t="shared" si="10"/>
        <v>0</v>
      </c>
      <c r="S46" s="90" t="s">
        <v>20</v>
      </c>
      <c r="U46" s="90"/>
      <c r="V46" s="90"/>
    </row>
    <row r="47" spans="1:22" ht="16.5" customHeight="1">
      <c r="A47" s="37" t="s">
        <v>344</v>
      </c>
      <c r="B47" s="22" t="s">
        <v>345</v>
      </c>
      <c r="C47" s="38">
        <v>0</v>
      </c>
      <c r="D47" s="21"/>
      <c r="E47" s="103"/>
      <c r="F47" s="104"/>
      <c r="G47" s="105"/>
      <c r="I47" s="18"/>
      <c r="J47" s="18"/>
      <c r="O47" s="40">
        <v>55</v>
      </c>
      <c r="P47" s="40">
        <v>9</v>
      </c>
      <c r="Q47" s="41" t="str">
        <f t="shared" si="11"/>
        <v>F00Q</v>
      </c>
      <c r="R47" s="42">
        <f t="shared" si="10"/>
        <v>0</v>
      </c>
      <c r="S47" s="90" t="s">
        <v>20</v>
      </c>
      <c r="T47" s="90"/>
      <c r="U47" s="90"/>
      <c r="V47" s="90"/>
    </row>
    <row r="48" spans="1:22" ht="16.5" customHeight="1">
      <c r="A48" s="37" t="s">
        <v>255</v>
      </c>
      <c r="B48" s="20" t="s">
        <v>256</v>
      </c>
      <c r="C48" s="38">
        <v>0</v>
      </c>
      <c r="D48" s="21"/>
      <c r="E48" s="103"/>
      <c r="F48" s="104"/>
      <c r="G48" s="105"/>
      <c r="I48" s="18"/>
      <c r="J48" s="18"/>
      <c r="O48" s="40">
        <v>55</v>
      </c>
      <c r="P48" s="40">
        <v>9</v>
      </c>
      <c r="Q48" s="41" t="str">
        <f t="shared" si="11"/>
        <v>F10M</v>
      </c>
      <c r="R48" s="42">
        <f t="shared" si="10"/>
        <v>0</v>
      </c>
      <c r="S48" s="90" t="s">
        <v>20</v>
      </c>
      <c r="T48" s="90"/>
      <c r="U48" s="90"/>
      <c r="V48" s="90"/>
    </row>
    <row r="49" spans="1:22" ht="16.5" customHeight="1">
      <c r="A49" s="37" t="s">
        <v>257</v>
      </c>
      <c r="B49" s="20" t="s">
        <v>258</v>
      </c>
      <c r="C49" s="38">
        <v>0</v>
      </c>
      <c r="D49" s="21"/>
      <c r="E49" s="103"/>
      <c r="F49" s="104"/>
      <c r="G49" s="105"/>
      <c r="I49" s="18"/>
      <c r="J49" s="18"/>
      <c r="O49" s="40">
        <v>55</v>
      </c>
      <c r="P49" s="40">
        <v>9</v>
      </c>
      <c r="Q49" s="41" t="str">
        <f t="shared" si="11"/>
        <v>F10N</v>
      </c>
      <c r="R49" s="42">
        <f t="shared" si="10"/>
        <v>0</v>
      </c>
      <c r="S49" s="90" t="s">
        <v>20</v>
      </c>
      <c r="T49" s="90"/>
      <c r="U49" s="90"/>
      <c r="V49" s="90"/>
    </row>
    <row r="50" spans="1:22" ht="16.5" customHeight="1">
      <c r="A50" s="37" t="s">
        <v>346</v>
      </c>
      <c r="B50" s="20" t="s">
        <v>347</v>
      </c>
      <c r="C50" s="38">
        <v>0</v>
      </c>
      <c r="D50" s="21"/>
      <c r="E50" s="103"/>
      <c r="F50" s="104"/>
      <c r="G50" s="105"/>
      <c r="I50" s="18"/>
      <c r="J50" s="18"/>
      <c r="O50" s="40">
        <v>55</v>
      </c>
      <c r="P50" s="40">
        <v>9</v>
      </c>
      <c r="Q50" s="41" t="str">
        <f t="shared" si="11"/>
        <v>F02X</v>
      </c>
      <c r="R50" s="42">
        <f t="shared" si="10"/>
        <v>0</v>
      </c>
      <c r="S50" s="90" t="s">
        <v>20</v>
      </c>
      <c r="T50" s="90"/>
      <c r="U50" s="90"/>
      <c r="V50" s="90"/>
    </row>
    <row r="51" spans="1:22" ht="16.5" customHeight="1">
      <c r="A51" s="37" t="s">
        <v>348</v>
      </c>
      <c r="B51" s="20" t="s">
        <v>349</v>
      </c>
      <c r="C51" s="38">
        <v>0</v>
      </c>
      <c r="D51" s="21"/>
      <c r="E51" s="103"/>
      <c r="F51" s="104"/>
      <c r="G51" s="105"/>
      <c r="I51" s="18"/>
      <c r="J51" s="18"/>
      <c r="O51" s="40">
        <v>55</v>
      </c>
      <c r="P51" s="40">
        <v>9</v>
      </c>
      <c r="Q51" s="41" t="str">
        <f t="shared" si="11"/>
        <v>F02Y</v>
      </c>
      <c r="R51" s="42">
        <f t="shared" si="10"/>
        <v>0</v>
      </c>
      <c r="S51" s="90" t="s">
        <v>20</v>
      </c>
      <c r="T51" s="90"/>
      <c r="U51" s="90"/>
      <c r="V51" s="90"/>
    </row>
    <row r="52" spans="1:22" ht="16.5" customHeight="1">
      <c r="A52" s="37" t="s">
        <v>350</v>
      </c>
      <c r="B52" s="20" t="s">
        <v>351</v>
      </c>
      <c r="C52" s="38">
        <v>40024</v>
      </c>
      <c r="D52" s="21"/>
      <c r="E52" s="103"/>
      <c r="F52" s="104"/>
      <c r="G52" s="105"/>
      <c r="I52" s="18"/>
      <c r="J52" s="18"/>
      <c r="O52" s="40">
        <v>55</v>
      </c>
      <c r="P52" s="40">
        <v>9</v>
      </c>
      <c r="Q52" s="41" t="str">
        <f t="shared" si="11"/>
        <v>F03J</v>
      </c>
      <c r="R52" s="42">
        <f t="shared" si="10"/>
        <v>40024</v>
      </c>
      <c r="S52" s="90" t="s">
        <v>20</v>
      </c>
      <c r="T52" s="90"/>
      <c r="U52" s="90"/>
      <c r="V52" s="90"/>
    </row>
    <row r="53" spans="1:22" ht="16.5" customHeight="1">
      <c r="A53" s="37" t="s">
        <v>65</v>
      </c>
      <c r="B53" s="22" t="s">
        <v>66</v>
      </c>
      <c r="C53" s="38"/>
      <c r="D53" s="21"/>
      <c r="E53" s="103"/>
      <c r="F53" s="104"/>
      <c r="G53" s="105"/>
      <c r="I53" s="18"/>
      <c r="J53" s="18"/>
      <c r="O53" s="40">
        <v>55</v>
      </c>
      <c r="P53" s="40">
        <v>9</v>
      </c>
      <c r="Q53" s="41" t="str">
        <f t="shared" si="11"/>
        <v>F995</v>
      </c>
      <c r="R53" s="42">
        <f t="shared" si="10"/>
        <v>0</v>
      </c>
      <c r="S53" s="90" t="s">
        <v>20</v>
      </c>
      <c r="T53" s="90"/>
      <c r="U53" s="90"/>
      <c r="V53" s="90"/>
    </row>
    <row r="54" spans="1:22" ht="16.5" customHeight="1">
      <c r="A54" s="37" t="s">
        <v>123</v>
      </c>
      <c r="B54" s="22" t="s">
        <v>124</v>
      </c>
      <c r="C54" s="38"/>
      <c r="D54" s="21"/>
      <c r="E54" s="103"/>
      <c r="F54" s="104"/>
      <c r="G54" s="105"/>
      <c r="I54" s="18"/>
      <c r="J54" s="18"/>
      <c r="O54" s="40">
        <v>55</v>
      </c>
      <c r="P54" s="40">
        <v>9</v>
      </c>
      <c r="Q54" s="41" t="str">
        <f t="shared" si="11"/>
        <v>F999</v>
      </c>
      <c r="R54" s="42">
        <f t="shared" si="10"/>
        <v>0</v>
      </c>
      <c r="S54" s="90" t="s">
        <v>20</v>
      </c>
      <c r="T54" s="90"/>
      <c r="U54" s="90"/>
      <c r="V54" s="90"/>
    </row>
    <row r="55" spans="1:22" ht="16.5" customHeight="1">
      <c r="A55" s="56" t="s">
        <v>69</v>
      </c>
      <c r="B55" s="57"/>
      <c r="C55" s="58">
        <f>SUM(C43:C54)</f>
        <v>40024</v>
      </c>
      <c r="D55" s="21"/>
      <c r="E55" s="103"/>
      <c r="F55" s="104"/>
      <c r="G55" s="105"/>
      <c r="I55" s="18"/>
      <c r="J55" s="18"/>
      <c r="O55" s="40"/>
      <c r="P55" s="40"/>
      <c r="Q55" s="41"/>
      <c r="R55" s="42"/>
      <c r="S55" s="90"/>
      <c r="T55" s="90"/>
      <c r="U55" s="90"/>
      <c r="V55" s="90"/>
    </row>
    <row r="56" spans="1:22" ht="16.5" customHeight="1">
      <c r="A56" s="67" t="s">
        <v>70</v>
      </c>
      <c r="B56" s="33"/>
      <c r="C56" s="34"/>
      <c r="D56" s="21"/>
      <c r="E56" s="103"/>
      <c r="F56" s="104"/>
      <c r="G56" s="105"/>
      <c r="I56" s="18"/>
      <c r="J56" s="18"/>
      <c r="S56" s="90"/>
      <c r="T56" s="90"/>
      <c r="U56" s="90"/>
      <c r="V56" s="90"/>
    </row>
    <row r="57" spans="1:22" ht="16.5" customHeight="1">
      <c r="A57" s="37" t="s">
        <v>352</v>
      </c>
      <c r="B57" s="22" t="s">
        <v>72</v>
      </c>
      <c r="C57" s="39">
        <v>375129</v>
      </c>
      <c r="D57" s="21"/>
      <c r="E57" s="103"/>
      <c r="F57" s="104"/>
      <c r="G57" s="105"/>
      <c r="I57" s="18"/>
      <c r="J57" s="18"/>
      <c r="O57" s="40">
        <v>55</v>
      </c>
      <c r="P57" s="40">
        <v>81</v>
      </c>
      <c r="Q57" s="41" t="str">
        <f aca="true" t="shared" si="12" ref="Q57:Q62">B57</f>
        <v>F27I</v>
      </c>
      <c r="R57" s="42">
        <f aca="true" t="shared" si="13" ref="R57:R62">ROUND(C57,0)</f>
        <v>375129</v>
      </c>
      <c r="S57" s="90" t="s">
        <v>20</v>
      </c>
      <c r="T57" s="90"/>
      <c r="U57" s="90"/>
      <c r="V57" s="90"/>
    </row>
    <row r="58" spans="1:22" ht="16.5" customHeight="1">
      <c r="A58" s="37" t="s">
        <v>73</v>
      </c>
      <c r="B58" s="22" t="s">
        <v>74</v>
      </c>
      <c r="C58" s="39">
        <v>40024</v>
      </c>
      <c r="D58" s="21"/>
      <c r="E58" s="103"/>
      <c r="F58" s="104"/>
      <c r="G58" s="105"/>
      <c r="O58" s="40">
        <v>55</v>
      </c>
      <c r="P58" s="40">
        <v>81</v>
      </c>
      <c r="Q58" s="41" t="str">
        <f t="shared" si="12"/>
        <v>F00P</v>
      </c>
      <c r="R58" s="42">
        <f t="shared" si="13"/>
        <v>40024</v>
      </c>
      <c r="S58" s="90" t="s">
        <v>20</v>
      </c>
      <c r="T58" s="90"/>
      <c r="U58" s="90"/>
      <c r="V58" s="90"/>
    </row>
    <row r="59" spans="1:22" ht="16.5" customHeight="1">
      <c r="A59" s="37" t="s">
        <v>353</v>
      </c>
      <c r="B59" s="20" t="s">
        <v>354</v>
      </c>
      <c r="C59" s="39">
        <v>0</v>
      </c>
      <c r="D59" s="21"/>
      <c r="E59" s="103"/>
      <c r="F59" s="104"/>
      <c r="G59" s="105"/>
      <c r="O59" s="40">
        <v>55</v>
      </c>
      <c r="P59" s="40">
        <v>81</v>
      </c>
      <c r="Q59" s="41" t="str">
        <f t="shared" si="12"/>
        <v>F03K</v>
      </c>
      <c r="R59" s="42">
        <f t="shared" si="13"/>
        <v>0</v>
      </c>
      <c r="S59" s="90" t="s">
        <v>20</v>
      </c>
      <c r="T59" s="90"/>
      <c r="U59" s="90"/>
      <c r="V59" s="90"/>
    </row>
    <row r="60" spans="1:22" ht="16.5" customHeight="1">
      <c r="A60" s="37" t="s">
        <v>355</v>
      </c>
      <c r="B60" s="20" t="s">
        <v>356</v>
      </c>
      <c r="C60" s="39">
        <v>0</v>
      </c>
      <c r="D60" s="21"/>
      <c r="E60" s="103"/>
      <c r="F60" s="104"/>
      <c r="G60" s="105"/>
      <c r="O60" s="40">
        <v>55</v>
      </c>
      <c r="P60" s="40">
        <v>81</v>
      </c>
      <c r="Q60" s="41" t="str">
        <f t="shared" si="12"/>
        <v>F03L</v>
      </c>
      <c r="R60" s="42">
        <f t="shared" si="13"/>
        <v>0</v>
      </c>
      <c r="S60" s="90" t="s">
        <v>20</v>
      </c>
      <c r="T60" s="90"/>
      <c r="U60" s="90"/>
      <c r="V60" s="90"/>
    </row>
    <row r="61" spans="1:22" ht="16.5" customHeight="1">
      <c r="A61" s="37" t="s">
        <v>75</v>
      </c>
      <c r="B61" s="22" t="s">
        <v>76</v>
      </c>
      <c r="C61" s="39">
        <v>0</v>
      </c>
      <c r="D61" s="21"/>
      <c r="E61" s="103"/>
      <c r="F61" s="104"/>
      <c r="G61" s="105"/>
      <c r="O61" s="40">
        <v>55</v>
      </c>
      <c r="P61" s="40">
        <v>81</v>
      </c>
      <c r="Q61" s="41" t="str">
        <f t="shared" si="12"/>
        <v>F01S</v>
      </c>
      <c r="R61" s="42">
        <f t="shared" si="13"/>
        <v>0</v>
      </c>
      <c r="S61" s="90" t="s">
        <v>20</v>
      </c>
      <c r="T61" s="90"/>
      <c r="U61" s="90"/>
      <c r="V61" s="90"/>
    </row>
    <row r="62" spans="1:22" ht="16.5" customHeight="1">
      <c r="A62" s="37" t="s">
        <v>77</v>
      </c>
      <c r="B62" s="22" t="s">
        <v>78</v>
      </c>
      <c r="C62" s="39">
        <v>1675876</v>
      </c>
      <c r="D62" s="21"/>
      <c r="E62" s="103"/>
      <c r="F62" s="104"/>
      <c r="G62" s="105"/>
      <c r="O62" s="40">
        <v>55</v>
      </c>
      <c r="P62" s="40">
        <v>81</v>
      </c>
      <c r="Q62" s="41" t="str">
        <f t="shared" si="12"/>
        <v>F01P</v>
      </c>
      <c r="R62" s="42">
        <f t="shared" si="13"/>
        <v>1675876</v>
      </c>
      <c r="S62" s="90" t="s">
        <v>20</v>
      </c>
      <c r="T62" s="90"/>
      <c r="U62" s="90"/>
      <c r="V62" s="90"/>
    </row>
    <row r="63" spans="1:22" ht="16.5" customHeight="1">
      <c r="A63" s="56" t="s">
        <v>81</v>
      </c>
      <c r="B63" s="57"/>
      <c r="C63" s="58">
        <f>SUM(C57:C62)</f>
        <v>2091029</v>
      </c>
      <c r="D63" s="21"/>
      <c r="E63" s="103"/>
      <c r="F63" s="104"/>
      <c r="G63" s="105"/>
      <c r="O63" s="40"/>
      <c r="P63" s="40"/>
      <c r="Q63" s="41"/>
      <c r="R63" s="42"/>
      <c r="S63" s="90"/>
      <c r="T63" s="90"/>
      <c r="U63" s="90"/>
      <c r="V63" s="90"/>
    </row>
    <row r="64" spans="1:22" ht="16.5" customHeight="1">
      <c r="A64" s="53" t="s">
        <v>357</v>
      </c>
      <c r="B64" s="68"/>
      <c r="C64" s="70">
        <f>C41+C55-C63</f>
        <v>29731603</v>
      </c>
      <c r="D64" s="21"/>
      <c r="E64" s="103"/>
      <c r="F64" s="104"/>
      <c r="G64" s="105"/>
      <c r="T64" s="90"/>
      <c r="U64" s="90"/>
      <c r="V64" s="90"/>
    </row>
    <row r="65" spans="1:18" ht="16.5" customHeight="1">
      <c r="A65" s="26" t="s">
        <v>322</v>
      </c>
      <c r="B65" s="29"/>
      <c r="C65" s="30"/>
      <c r="D65" s="21"/>
      <c r="E65" s="103"/>
      <c r="F65" s="104"/>
      <c r="G65" s="105"/>
      <c r="K65" s="90"/>
      <c r="L65" s="90"/>
      <c r="M65" s="90"/>
      <c r="N65" s="90"/>
      <c r="O65" s="102"/>
      <c r="P65" s="90"/>
      <c r="Q65" s="90"/>
      <c r="R65" s="90"/>
    </row>
    <row r="66" spans="1:7" ht="16.5" customHeight="1">
      <c r="A66" s="32" t="s">
        <v>10</v>
      </c>
      <c r="B66" s="33"/>
      <c r="C66" s="34"/>
      <c r="D66" s="21"/>
      <c r="E66" s="103"/>
      <c r="F66" s="104"/>
      <c r="G66" s="105"/>
    </row>
    <row r="67" spans="1:19" ht="16.5" customHeight="1">
      <c r="A67" s="37" t="s">
        <v>358</v>
      </c>
      <c r="B67" s="20" t="s">
        <v>359</v>
      </c>
      <c r="C67" s="38"/>
      <c r="D67" s="21"/>
      <c r="E67" s="103"/>
      <c r="F67" s="104"/>
      <c r="G67" s="105"/>
      <c r="O67" s="40">
        <v>69</v>
      </c>
      <c r="P67" s="40">
        <v>7</v>
      </c>
      <c r="Q67" s="41" t="str">
        <f>B67</f>
        <v>F10U</v>
      </c>
      <c r="R67" s="42">
        <f>ROUND(C67,0)</f>
        <v>0</v>
      </c>
      <c r="S67" s="90" t="s">
        <v>20</v>
      </c>
    </row>
    <row r="68" spans="1:7" ht="16.5" customHeight="1">
      <c r="A68" s="56" t="s">
        <v>51</v>
      </c>
      <c r="B68" s="128"/>
      <c r="C68" s="83">
        <f>SUM(C67)</f>
        <v>0</v>
      </c>
      <c r="D68" s="21"/>
      <c r="E68" s="103"/>
      <c r="F68" s="104"/>
      <c r="G68" s="105"/>
    </row>
    <row r="69" spans="1:7" ht="16.5" customHeight="1">
      <c r="A69" s="118" t="s">
        <v>52</v>
      </c>
      <c r="B69" s="63"/>
      <c r="C69" s="64"/>
      <c r="D69" s="21"/>
      <c r="E69" s="103"/>
      <c r="F69" s="104"/>
      <c r="G69" s="105"/>
    </row>
    <row r="70" spans="1:19" ht="16.5" customHeight="1">
      <c r="A70" s="37" t="s">
        <v>247</v>
      </c>
      <c r="B70" s="22" t="s">
        <v>248</v>
      </c>
      <c r="C70" s="38">
        <v>0</v>
      </c>
      <c r="D70" s="21"/>
      <c r="E70" s="103"/>
      <c r="F70" s="104"/>
      <c r="G70" s="105"/>
      <c r="O70" s="40">
        <v>69</v>
      </c>
      <c r="P70" s="40">
        <v>9</v>
      </c>
      <c r="Q70" s="41" t="str">
        <f>B70</f>
        <v>F50H</v>
      </c>
      <c r="R70" s="42">
        <f>ROUND(C70,0)</f>
        <v>0</v>
      </c>
      <c r="S70" s="90" t="s">
        <v>20</v>
      </c>
    </row>
    <row r="71" spans="1:19" ht="16.5" customHeight="1">
      <c r="A71" s="37" t="s">
        <v>360</v>
      </c>
      <c r="B71" s="20" t="s">
        <v>361</v>
      </c>
      <c r="C71" s="38">
        <v>0</v>
      </c>
      <c r="D71" s="21"/>
      <c r="E71" s="103"/>
      <c r="F71" s="104"/>
      <c r="G71" s="105"/>
      <c r="O71" s="40">
        <v>69</v>
      </c>
      <c r="P71" s="40">
        <v>9</v>
      </c>
      <c r="Q71" s="41" t="str">
        <f>B71</f>
        <v>F10R</v>
      </c>
      <c r="R71" s="42">
        <f>ROUND(C71,0)</f>
        <v>0</v>
      </c>
      <c r="S71" s="90" t="s">
        <v>20</v>
      </c>
    </row>
    <row r="72" spans="1:19" ht="16.5" customHeight="1">
      <c r="A72" s="37" t="s">
        <v>362</v>
      </c>
      <c r="B72" s="20" t="s">
        <v>363</v>
      </c>
      <c r="C72" s="129">
        <v>0</v>
      </c>
      <c r="D72" s="21"/>
      <c r="E72" s="103"/>
      <c r="F72" s="104"/>
      <c r="G72" s="105"/>
      <c r="O72" s="40">
        <v>69</v>
      </c>
      <c r="P72" s="40">
        <v>9</v>
      </c>
      <c r="Q72" s="41" t="str">
        <f>B72</f>
        <v>F10T</v>
      </c>
      <c r="R72" s="42">
        <f>ROUND(C72,0)</f>
        <v>0</v>
      </c>
      <c r="S72" s="90" t="s">
        <v>20</v>
      </c>
    </row>
    <row r="73" spans="1:7" ht="16.5" customHeight="1">
      <c r="A73" s="56" t="s">
        <v>69</v>
      </c>
      <c r="B73" s="57"/>
      <c r="C73" s="58">
        <f>SUM(C70:C72)</f>
        <v>0</v>
      </c>
      <c r="D73" s="21"/>
      <c r="E73" s="103"/>
      <c r="F73" s="104"/>
      <c r="G73" s="105"/>
    </row>
    <row r="74" spans="1:7" ht="16.5" customHeight="1">
      <c r="A74" s="53" t="s">
        <v>339</v>
      </c>
      <c r="B74" s="68"/>
      <c r="C74" s="70">
        <f>C68+C73</f>
        <v>0</v>
      </c>
      <c r="D74" s="21"/>
      <c r="E74" s="103"/>
      <c r="F74" s="104"/>
      <c r="G74" s="105"/>
    </row>
    <row r="75" spans="1:7" ht="16.5" customHeight="1">
      <c r="A75" s="59" t="s">
        <v>100</v>
      </c>
      <c r="B75" s="60"/>
      <c r="C75" s="61"/>
      <c r="D75" s="21"/>
      <c r="E75" s="103"/>
      <c r="F75" s="104"/>
      <c r="G75" s="105"/>
    </row>
    <row r="76" spans="1:7" ht="16.5" customHeight="1">
      <c r="A76" s="32" t="s">
        <v>52</v>
      </c>
      <c r="B76" s="33"/>
      <c r="C76" s="34"/>
      <c r="D76" s="21"/>
      <c r="E76" s="103"/>
      <c r="F76" s="104"/>
      <c r="G76" s="105"/>
    </row>
    <row r="77" spans="1:19" ht="16.5" customHeight="1">
      <c r="A77" s="37" t="s">
        <v>158</v>
      </c>
      <c r="B77" s="22" t="s">
        <v>159</v>
      </c>
      <c r="C77" s="39">
        <v>3779979</v>
      </c>
      <c r="D77" s="21"/>
      <c r="E77" s="103"/>
      <c r="F77" s="104"/>
      <c r="G77" s="105"/>
      <c r="O77" s="40">
        <v>75</v>
      </c>
      <c r="P77" s="40">
        <v>9</v>
      </c>
      <c r="Q77" s="41" t="str">
        <f>B77</f>
        <v>F14Q</v>
      </c>
      <c r="R77" s="42">
        <f>ROUND(C77,0)</f>
        <v>3779979</v>
      </c>
      <c r="S77" s="90" t="s">
        <v>20</v>
      </c>
    </row>
    <row r="78" spans="1:15" ht="16.5" customHeight="1">
      <c r="A78" s="56" t="s">
        <v>69</v>
      </c>
      <c r="B78" s="57"/>
      <c r="C78" s="50">
        <f>C77</f>
        <v>3779979</v>
      </c>
      <c r="D78" s="21"/>
      <c r="E78" s="103"/>
      <c r="F78" s="104"/>
      <c r="G78" s="105"/>
      <c r="O78" s="102" t="s">
        <v>107</v>
      </c>
    </row>
    <row r="79" spans="1:7" ht="16.5" customHeight="1">
      <c r="A79" s="53" t="s">
        <v>160</v>
      </c>
      <c r="B79" s="68"/>
      <c r="C79" s="69">
        <f>C78</f>
        <v>3779979</v>
      </c>
      <c r="D79" s="21"/>
      <c r="E79" s="103"/>
      <c r="F79" s="104"/>
      <c r="G79" s="105"/>
    </row>
    <row r="80" spans="1:7" ht="16.5" customHeight="1">
      <c r="A80" s="87" t="s">
        <v>161</v>
      </c>
      <c r="B80" s="88"/>
      <c r="C80" s="69">
        <f>C30+C64+C74+C79</f>
        <v>61854577</v>
      </c>
      <c r="D80" s="21"/>
      <c r="E80" s="89" t="s">
        <v>162</v>
      </c>
      <c r="F80" s="130"/>
      <c r="G80" s="70">
        <f>G18+G33+G41+G46</f>
        <v>54778740</v>
      </c>
    </row>
    <row r="81" spans="3:5" ht="4.5" customHeight="1">
      <c r="C81" s="116"/>
      <c r="E81" s="116"/>
    </row>
    <row r="82" spans="1:3" ht="16.5" customHeight="1">
      <c r="A82" s="131" t="s">
        <v>163</v>
      </c>
      <c r="C82" s="8"/>
    </row>
    <row r="83" ht="16.5" customHeight="1">
      <c r="A83" s="131" t="s">
        <v>364</v>
      </c>
    </row>
    <row r="84" spans="1:2" ht="16.5" customHeight="1">
      <c r="A84" s="92" t="s">
        <v>166</v>
      </c>
      <c r="B84" s="2"/>
    </row>
  </sheetData>
  <sheetProtection password="EA98" sheet="1" objects="1" scenarios="1" selectLockedCells="1"/>
  <mergeCells count="6">
    <mergeCell ref="A5:C5"/>
    <mergeCell ref="E5:G5"/>
    <mergeCell ref="H6:H11"/>
    <mergeCell ref="O7:R7"/>
    <mergeCell ref="T7:W7"/>
    <mergeCell ref="H13:H18"/>
  </mergeCells>
  <dataValidations count="3">
    <dataValidation type="whole" allowBlank="1" showErrorMessage="1" errorTitle="ERRORE NEL DATO IMMESSO" error="INSERIRE SOLO NUMERI INTERI" sqref="C23:C24 C28 C58 C62 C87:C89">
      <formula1>0</formula1>
      <formula2>999999999999</formula2>
    </dataValidation>
    <dataValidation type="whole" allowBlank="1" showErrorMessage="1" errorTitle="ERRORE NEL DATO IMMESSO" error="INSERIRE SOLO NUMERI INTERI" sqref="C30 G45:G46 C64 C68 C74 C78:C79 G80">
      <formula1>-999999999999</formula1>
      <formula2>999999999999</formula2>
    </dataValidation>
    <dataValidation type="whole" allowBlank="1" showErrorMessage="1" errorTitle="ERRORE NEL DATO IMMESSO" error="INSERIRE SOLO NUMERI INTERI POSITIVI" sqref="C9:C17 G9:G17 C19:C21 G21:G32 C29 G36:G40 C38 C41 C43:C55 G44 C63 C67 C70:C71 C73 C77">
      <formula1>0</formula1>
      <formula2>999999999999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G. O. P. DIV.  VI</dc:creator>
  <cp:keywords/>
  <dc:description/>
  <cp:lastModifiedBy>pc</cp:lastModifiedBy>
  <cp:lastPrinted>2021-08-24T13:28:28Z</cp:lastPrinted>
  <dcterms:created xsi:type="dcterms:W3CDTF">1998-10-29T14:18:41Z</dcterms:created>
  <dcterms:modified xsi:type="dcterms:W3CDTF">2021-08-25T08:38:32Z</dcterms:modified>
  <cp:category/>
  <cp:version/>
  <cp:contentType/>
  <cp:contentStatus/>
</cp:coreProperties>
</file>